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3"/>
  <workbookPr defaultThemeVersion="124226"/>
  <xr:revisionPtr revIDLastSave="0" documentId="11_1A90846B371ABF66FC46F95A7D8BAA61B135D6F6" xr6:coauthVersionLast="43" xr6:coauthVersionMax="43" xr10:uidLastSave="{00000000-0000-0000-0000-000000000000}"/>
  <bookViews>
    <workbookView xWindow="288" yWindow="312" windowWidth="22692" windowHeight="9276" firstSheet="7" activeTab="7" xr2:uid="{00000000-000D-0000-FFFF-FFFF00000000}"/>
  </bookViews>
  <sheets>
    <sheet name="BOQ" sheetId="1" r:id="rId1"/>
    <sheet name="Labor" sheetId="2" r:id="rId2"/>
    <sheet name="Materials" sheetId="3" r:id="rId3"/>
    <sheet name="Equipment" sheetId="4" r:id="rId4"/>
    <sheet name="Daywork" sheetId="5" r:id="rId5"/>
    <sheet name="Provisional Sums" sheetId="6" r:id="rId6"/>
    <sheet name="Summary" sheetId="7" r:id="rId7"/>
    <sheet name="Information" sheetId="8" r:id="rId8"/>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6" l="1"/>
  <c r="C5" i="6"/>
  <c r="D4" i="6"/>
  <c r="D5" i="6" l="1"/>
  <c r="D6" i="6" s="1"/>
  <c r="C6" i="6"/>
  <c r="J36" i="4"/>
  <c r="G36" i="4"/>
  <c r="H35" i="4"/>
  <c r="E35" i="4"/>
  <c r="H34" i="4"/>
  <c r="E34" i="4"/>
  <c r="H33" i="4"/>
  <c r="E33" i="4"/>
  <c r="H32" i="4"/>
  <c r="E32" i="4"/>
  <c r="H31" i="4"/>
  <c r="E31" i="4"/>
  <c r="H30" i="4"/>
  <c r="E30" i="4"/>
  <c r="H29" i="4"/>
  <c r="E29" i="4"/>
  <c r="H28" i="4"/>
  <c r="E28" i="4"/>
  <c r="H27" i="4"/>
  <c r="E27" i="4"/>
  <c r="H26" i="4"/>
  <c r="E26" i="4"/>
  <c r="H25" i="4"/>
  <c r="E25" i="4"/>
  <c r="H24" i="4"/>
  <c r="E24" i="4"/>
  <c r="H23" i="4"/>
  <c r="E23" i="4"/>
  <c r="H22" i="4"/>
  <c r="E22" i="4"/>
  <c r="H21" i="4"/>
  <c r="E21" i="4"/>
  <c r="H20" i="4"/>
  <c r="E20" i="4"/>
  <c r="H19" i="4"/>
  <c r="E19" i="4"/>
  <c r="H18" i="4"/>
  <c r="E18" i="4"/>
  <c r="H17" i="4"/>
  <c r="E17" i="4"/>
  <c r="H16" i="4"/>
  <c r="E16" i="4"/>
  <c r="H15" i="4"/>
  <c r="E15" i="4"/>
  <c r="H14" i="4"/>
  <c r="E14" i="4"/>
  <c r="H13" i="4"/>
  <c r="E13" i="4"/>
  <c r="H12" i="4"/>
  <c r="E12" i="4"/>
  <c r="H11" i="4"/>
  <c r="E11" i="4"/>
  <c r="H10" i="4"/>
  <c r="E10" i="4"/>
  <c r="H9" i="4"/>
  <c r="E9" i="4"/>
  <c r="H8" i="4"/>
  <c r="E8" i="4"/>
  <c r="H7" i="4"/>
  <c r="E7" i="4"/>
  <c r="H6" i="4"/>
  <c r="E6" i="4"/>
  <c r="H5" i="4"/>
  <c r="E5" i="4"/>
  <c r="H4" i="4"/>
  <c r="E4" i="4"/>
  <c r="J46" i="3"/>
  <c r="G46" i="3"/>
  <c r="E5" i="3"/>
  <c r="H5" i="3"/>
  <c r="E6" i="3"/>
  <c r="H6" i="3"/>
  <c r="E7" i="3"/>
  <c r="H7" i="3"/>
  <c r="E8" i="3"/>
  <c r="H8" i="3"/>
  <c r="E9" i="3"/>
  <c r="H9" i="3"/>
  <c r="E10" i="3"/>
  <c r="H10" i="3"/>
  <c r="E11" i="3"/>
  <c r="H11" i="3"/>
  <c r="E12" i="3"/>
  <c r="H12" i="3"/>
  <c r="E13" i="3"/>
  <c r="H13" i="3"/>
  <c r="E14" i="3"/>
  <c r="H14" i="3"/>
  <c r="E15" i="3"/>
  <c r="H15" i="3"/>
  <c r="E16" i="3"/>
  <c r="H16" i="3"/>
  <c r="E17" i="3"/>
  <c r="H17" i="3"/>
  <c r="E18" i="3"/>
  <c r="H18" i="3"/>
  <c r="E19" i="3"/>
  <c r="H19" i="3"/>
  <c r="E20" i="3"/>
  <c r="H20" i="3"/>
  <c r="E21" i="3"/>
  <c r="H21" i="3"/>
  <c r="E22" i="3"/>
  <c r="H22" i="3"/>
  <c r="E23" i="3"/>
  <c r="H23" i="3"/>
  <c r="E24" i="3"/>
  <c r="H24" i="3"/>
  <c r="E25" i="3"/>
  <c r="H25" i="3"/>
  <c r="E26" i="3"/>
  <c r="H26" i="3"/>
  <c r="E27" i="3"/>
  <c r="H27" i="3"/>
  <c r="E28" i="3"/>
  <c r="H28" i="3"/>
  <c r="E29" i="3"/>
  <c r="H29" i="3"/>
  <c r="E30" i="3"/>
  <c r="H30" i="3"/>
  <c r="E31" i="3"/>
  <c r="H31" i="3"/>
  <c r="E32" i="3"/>
  <c r="H32" i="3"/>
  <c r="E33" i="3"/>
  <c r="H33" i="3"/>
  <c r="E34" i="3"/>
  <c r="H34" i="3"/>
  <c r="E35" i="3"/>
  <c r="H35" i="3"/>
  <c r="E36" i="3"/>
  <c r="H36" i="3"/>
  <c r="E37" i="3"/>
  <c r="H37" i="3"/>
  <c r="E38" i="3"/>
  <c r="H38" i="3"/>
  <c r="E39" i="3"/>
  <c r="H39" i="3"/>
  <c r="E40" i="3"/>
  <c r="H40" i="3"/>
  <c r="E41" i="3"/>
  <c r="H41" i="3"/>
  <c r="E42" i="3"/>
  <c r="H42" i="3"/>
  <c r="E43" i="3"/>
  <c r="H43" i="3"/>
  <c r="E44" i="3"/>
  <c r="H44" i="3"/>
  <c r="E45" i="3"/>
  <c r="H45" i="3"/>
  <c r="H4" i="3"/>
  <c r="E4" i="3"/>
  <c r="E37" i="1"/>
  <c r="H37" i="1"/>
  <c r="E38" i="1"/>
  <c r="H38" i="1"/>
  <c r="H113" i="1"/>
  <c r="E113" i="1"/>
  <c r="H116" i="1"/>
  <c r="E116" i="1"/>
  <c r="H112" i="1"/>
  <c r="E112" i="1"/>
  <c r="H111" i="1"/>
  <c r="E111" i="1"/>
  <c r="H110" i="1"/>
  <c r="E110" i="1"/>
  <c r="H109" i="1"/>
  <c r="E109" i="1"/>
  <c r="H108" i="1"/>
  <c r="E108" i="1"/>
  <c r="H107" i="1"/>
  <c r="E107" i="1"/>
  <c r="H105" i="1"/>
  <c r="E105" i="1"/>
  <c r="H104" i="1"/>
  <c r="E104" i="1"/>
  <c r="H102" i="1"/>
  <c r="E102" i="1"/>
  <c r="H100" i="1"/>
  <c r="E100" i="1"/>
  <c r="H99" i="1"/>
  <c r="E99" i="1"/>
  <c r="H98" i="1"/>
  <c r="E98" i="1"/>
  <c r="H97" i="1"/>
  <c r="E97" i="1"/>
  <c r="H96" i="1"/>
  <c r="E96" i="1"/>
  <c r="H94" i="1"/>
  <c r="E94" i="1"/>
  <c r="H93" i="1"/>
  <c r="E93" i="1"/>
  <c r="H92" i="1"/>
  <c r="E92" i="1"/>
  <c r="H91" i="1"/>
  <c r="E91" i="1"/>
  <c r="H89" i="1"/>
  <c r="E89" i="1"/>
  <c r="H88" i="1"/>
  <c r="E88" i="1"/>
  <c r="H87" i="1"/>
  <c r="E87" i="1"/>
  <c r="H86" i="1"/>
  <c r="E86" i="1"/>
  <c r="H85" i="1"/>
  <c r="E85" i="1"/>
  <c r="H84" i="1"/>
  <c r="E84" i="1"/>
  <c r="H82" i="1"/>
  <c r="E82" i="1"/>
  <c r="H81" i="1"/>
  <c r="E81" i="1"/>
  <c r="H80" i="1"/>
  <c r="E80" i="1"/>
  <c r="H79" i="1"/>
  <c r="E79" i="1"/>
  <c r="H78" i="1"/>
  <c r="E78" i="1"/>
  <c r="H76" i="1"/>
  <c r="E76" i="1"/>
  <c r="H75" i="1"/>
  <c r="E75" i="1"/>
  <c r="H74" i="1"/>
  <c r="E74" i="1"/>
  <c r="H73" i="1"/>
  <c r="E73" i="1"/>
  <c r="H72" i="1"/>
  <c r="E72" i="1"/>
  <c r="H71" i="1"/>
  <c r="E71" i="1"/>
  <c r="H70" i="1"/>
  <c r="E70" i="1"/>
  <c r="H69" i="1"/>
  <c r="E69" i="1"/>
  <c r="H68" i="1"/>
  <c r="E68" i="1"/>
  <c r="H67" i="1"/>
  <c r="E67" i="1"/>
  <c r="H66" i="1"/>
  <c r="E66" i="1"/>
  <c r="H65" i="1"/>
  <c r="E65" i="1"/>
  <c r="H64" i="1"/>
  <c r="E64" i="1"/>
  <c r="H63" i="1"/>
  <c r="E63" i="1"/>
  <c r="H62" i="1"/>
  <c r="E62" i="1"/>
  <c r="H61" i="1"/>
  <c r="E61" i="1"/>
  <c r="H60" i="1"/>
  <c r="E60" i="1"/>
  <c r="H56" i="1"/>
  <c r="H55" i="1"/>
  <c r="H54" i="1"/>
  <c r="H53" i="1"/>
  <c r="H52" i="1"/>
  <c r="H51" i="1"/>
  <c r="H49" i="1"/>
  <c r="H48" i="1"/>
  <c r="H46" i="1"/>
  <c r="H44" i="1"/>
  <c r="H43" i="1"/>
  <c r="H42" i="1"/>
  <c r="H41" i="1"/>
  <c r="H40" i="1"/>
  <c r="H36" i="1"/>
  <c r="H35" i="1"/>
  <c r="H33" i="1"/>
  <c r="H32" i="1"/>
  <c r="H31" i="1"/>
  <c r="H30" i="1"/>
  <c r="H29" i="1"/>
  <c r="H28" i="1"/>
  <c r="H13" i="1"/>
  <c r="E13" i="1"/>
  <c r="H26" i="1"/>
  <c r="H25" i="1"/>
  <c r="H24" i="1"/>
  <c r="H23" i="1"/>
  <c r="H22" i="1"/>
  <c r="H21" i="1"/>
  <c r="H20" i="1"/>
  <c r="H19" i="1"/>
  <c r="H18" i="1"/>
  <c r="H17" i="1"/>
  <c r="H16" i="1"/>
  <c r="H15" i="1"/>
  <c r="H14" i="1"/>
  <c r="H12" i="1"/>
  <c r="H11" i="1"/>
  <c r="H9" i="1"/>
  <c r="H5" i="1"/>
  <c r="E12" i="1"/>
  <c r="E11" i="1"/>
  <c r="E56" i="1"/>
  <c r="E55" i="1"/>
  <c r="E54" i="1"/>
  <c r="E53" i="1"/>
  <c r="E52" i="1"/>
  <c r="E51" i="1"/>
  <c r="E49" i="1"/>
  <c r="E48" i="1"/>
  <c r="E46" i="1"/>
  <c r="E44" i="1"/>
  <c r="E43" i="1"/>
  <c r="E42" i="1"/>
  <c r="E41" i="1"/>
  <c r="E40" i="1"/>
  <c r="E36" i="1"/>
  <c r="E35" i="1"/>
  <c r="E33" i="1"/>
  <c r="E32" i="1"/>
  <c r="E31" i="1"/>
  <c r="E30" i="1"/>
  <c r="E29" i="1"/>
  <c r="E28" i="1"/>
  <c r="E26" i="1"/>
  <c r="E25" i="1"/>
  <c r="E24" i="1"/>
  <c r="E23" i="1"/>
  <c r="E22" i="1"/>
  <c r="E21" i="1"/>
  <c r="E20" i="1"/>
  <c r="E19" i="1"/>
  <c r="E18" i="1"/>
  <c r="E17" i="1"/>
  <c r="E16" i="1"/>
  <c r="E15" i="1"/>
  <c r="E14" i="1"/>
  <c r="E9" i="1"/>
  <c r="E5" i="1"/>
</calcChain>
</file>

<file path=xl/sharedStrings.xml><?xml version="1.0" encoding="utf-8"?>
<sst xmlns="http://schemas.openxmlformats.org/spreadsheetml/2006/main" count="579" uniqueCount="280">
  <si>
    <t>#</t>
  </si>
  <si>
    <t>Description of Works</t>
  </si>
  <si>
    <t>Unit</t>
  </si>
  <si>
    <t>One (1) lot</t>
  </si>
  <si>
    <t>Two (2) lots</t>
  </si>
  <si>
    <t>Three (3) lots</t>
  </si>
  <si>
    <t xml:space="preserve"> Quantity </t>
  </si>
  <si>
    <t xml:space="preserve"> Unit Price (USD $) </t>
  </si>
  <si>
    <t xml:space="preserve"> Total Price (USD $) </t>
  </si>
  <si>
    <t>A</t>
  </si>
  <si>
    <t>Preparatory Works</t>
  </si>
  <si>
    <t>Site preparation and access: Clearance &amp; disposal of debris to dump site, Temporary electricity &amp; Water incl. Generator, Tools &amp; equipment, Transportation, Site Security, etc. The cost including mobilization, demobilization and detailed shop drawings</t>
  </si>
  <si>
    <t>houses</t>
  </si>
  <si>
    <t>Sub Total - Preparatory Works</t>
  </si>
  <si>
    <t>B</t>
  </si>
  <si>
    <t>Labor Cost</t>
  </si>
  <si>
    <t>Demolitions:</t>
  </si>
  <si>
    <t>Cut away and remove all derelict ceiling, roofing, ring beams and framing; Remove all structural elements identified for replacement; Remove all windows and doors identified for replacement; Remove and set aside for reuse all fixtures and fittings; Remove the existing ceiling (if applicable); Remove mold (if applicable), etc.</t>
  </si>
  <si>
    <t>Roof:</t>
  </si>
  <si>
    <t>Prepare and install 22G Aluzinc roof sheet</t>
  </si>
  <si>
    <t>m2</t>
  </si>
  <si>
    <t>Prepare and install 22G Aluzinc ridge capping/ Cap sheets</t>
  </si>
  <si>
    <t>m1</t>
  </si>
  <si>
    <t>Prepare and install pressure treated timber 2" x 4" x 16' battens</t>
  </si>
  <si>
    <t>Prepare and install pressure treated timber 2" x 4" x 18' battens</t>
  </si>
  <si>
    <t>Prepare and install pressure treated timber 2" x 4" x 20' battens</t>
  </si>
  <si>
    <t>Prepare and install 30lb roof felt paper</t>
  </si>
  <si>
    <t xml:space="preserve">Prepare and install pressure treated T1-11 5/8" plywood </t>
  </si>
  <si>
    <t>Prepare and install pressure treated timber 3" x 6" x 16' rafters</t>
  </si>
  <si>
    <t>Prepare and install pressure treated timber 3" x 6" x 18' rafters</t>
  </si>
  <si>
    <t>Prepare and install pressure treated timber 3" x 6" x 20' rafters</t>
  </si>
  <si>
    <t>Prepare and install timber 3" x 8"x 16' ridge rafters</t>
  </si>
  <si>
    <t xml:space="preserve">Prepare and install timber 3" x 8"x 18' ridge rafters </t>
  </si>
  <si>
    <t>Prepare and install timber 3" x 8"x 20' ridge rafters</t>
  </si>
  <si>
    <t>Prepare and install timber 2" x 10"x 16' fascia board</t>
  </si>
  <si>
    <t>Prepare and install timber 2" x 10"x 18' fascia board</t>
  </si>
  <si>
    <t>Prepare and install timber 2" x 10"x 20' fascia board</t>
  </si>
  <si>
    <t>Concrete &amp; Steel Works:</t>
  </si>
  <si>
    <t>Cut away all reinforced concrete and prepare to receive new elements and repairs.</t>
  </si>
  <si>
    <t>Cut, prepare and install all reinforcing steel 3/8" steel</t>
  </si>
  <si>
    <t>Cut, prepare and install all reinforcing steel 1/2" steel</t>
  </si>
  <si>
    <t>Preparation, placement and removal of all formwork</t>
  </si>
  <si>
    <t>Site mix to specifications, concrete and pour</t>
  </si>
  <si>
    <t>Plasterwork of concrete works</t>
  </si>
  <si>
    <t>Blockwork &amp; Plastering:</t>
  </si>
  <si>
    <t>Install 4" blockwork</t>
  </si>
  <si>
    <t>Install 6" blockwork</t>
  </si>
  <si>
    <t>Install 8" blockwork</t>
  </si>
  <si>
    <t>Rough cast and finishing plasterwork</t>
  </si>
  <si>
    <t>Windows &amp; Doors:</t>
  </si>
  <si>
    <t>Install  Domus 24” x 48” single Hung Window with Clear security laminate glass (or equal and approved )</t>
  </si>
  <si>
    <t>unit</t>
  </si>
  <si>
    <t>Install  Domus 36” x 48” single Hung Window with Clear security laminate glass (or equal and approved)</t>
  </si>
  <si>
    <t>Install Aluminum Single Exterior Doors 36” x 80” and ironmongery</t>
  </si>
  <si>
    <t>pcs</t>
  </si>
  <si>
    <t>Install Aluminum Double Exterior Doors 72” x 80” and ironmongery</t>
  </si>
  <si>
    <t>Install Solid Core Timber Interior Doors 32” x 80” and ironmongery</t>
  </si>
  <si>
    <t>External &amp; Internal Finishes:</t>
  </si>
  <si>
    <t>Painting of roof interior including rafters</t>
  </si>
  <si>
    <t>Guttering &amp; Downspouts</t>
  </si>
  <si>
    <t>Installation of PVC guttering plus brackets</t>
  </si>
  <si>
    <t>Installation of PVC downspouts plus brackets</t>
  </si>
  <si>
    <t>Electrical Works:</t>
  </si>
  <si>
    <t>Install  all wiring, cans and switching for surface mounted duplex 110V outlets</t>
  </si>
  <si>
    <t>Install Lithonia FMLWL 48  840 4; White LED Wraparound Light (and or equal and approved)</t>
  </si>
  <si>
    <t>Install Design House – Millbridge 1 Light Oil Rubbed Bronze Ceiling Light Fixture &amp; LED Bulb Light (and or equal and approved)</t>
  </si>
  <si>
    <t>Install Volume Lighting – 1 Light White Indoor/Outdoor Polycarbonate Wall Mount Sconce with Honey Jelly Jar Beehive Clear Glass Shade &amp; LED Bulb (and or equal and approved)</t>
  </si>
  <si>
    <t xml:space="preserve">Installation and rewiring of new electrical meter box and reconnection to mains supply (if applicable) </t>
  </si>
  <si>
    <r>
      <t xml:space="preserve">Rain water &amp; drainage (if applicable) </t>
    </r>
    <r>
      <rPr>
        <sz val="11"/>
        <color rgb="FF000000"/>
        <rFont val="Calibri"/>
        <family val="2"/>
      </rPr>
      <t>-- make good and restore to original function.</t>
    </r>
  </si>
  <si>
    <t>Sub Total - Labor</t>
  </si>
  <si>
    <t>C</t>
  </si>
  <si>
    <r>
      <t xml:space="preserve">Material Cost </t>
    </r>
    <r>
      <rPr>
        <sz val="11"/>
        <color rgb="FF000000"/>
        <rFont val="Calibri"/>
        <family val="2"/>
      </rPr>
      <t>-- These items contains supply of material including necessary protection, storage, transport to site, loading and offloading.</t>
    </r>
  </si>
  <si>
    <t>22G Aluzinc roof sheet</t>
  </si>
  <si>
    <t>22G Aluzinc ridge capping</t>
  </si>
  <si>
    <t>Supply pressure treated timber 2" x 4" x 16' battens</t>
  </si>
  <si>
    <t>Supply pressure treated timber 2" x 4" x 18' battens</t>
  </si>
  <si>
    <t>Supply pressure treated timber 2" x 4" x 20' battens</t>
  </si>
  <si>
    <t>30lb roof felt paper</t>
  </si>
  <si>
    <t xml:space="preserve">T1-11 5/8" pressure treated plywood </t>
  </si>
  <si>
    <t xml:space="preserve">Supply pressure treated T1-11 5/8" plywood </t>
  </si>
  <si>
    <t>Supply pressure treated timber 3" x 6" x 16' rafters</t>
  </si>
  <si>
    <t>Supply pressure treated timber 3" x 6" x 18' rafters</t>
  </si>
  <si>
    <t>Supply pressure treated timber 3" x 6" x 20' rafters</t>
  </si>
  <si>
    <t>Supply timber 3" x 8"x 16' ridge rafters</t>
  </si>
  <si>
    <t xml:space="preserve">Supply timber 3" x 8"x 18' ridge rafters </t>
  </si>
  <si>
    <t>Supply timber 3" x 8"x 20' ridge rafters</t>
  </si>
  <si>
    <t>Supply timber 2" x 10"x 16' fascia board</t>
  </si>
  <si>
    <t>Supply timber 2" x 10"x 18' fascia board</t>
  </si>
  <si>
    <t>Supply timber 2" x 10"x 20' fascia board</t>
  </si>
  <si>
    <t>Fixings:</t>
  </si>
  <si>
    <t xml:space="preserve">Tornilla Screws 6" </t>
  </si>
  <si>
    <t>lbs</t>
  </si>
  <si>
    <t xml:space="preserve">Tornilla Screws 2 1/2" </t>
  </si>
  <si>
    <t>Galvanized Screws with cap 3"</t>
  </si>
  <si>
    <t>Hurricane straps and gangnail plates throughout</t>
  </si>
  <si>
    <t>Self-Taping roof screws</t>
  </si>
  <si>
    <t>Concrete  &amp; Steel Works:</t>
  </si>
  <si>
    <t>1/2" dia HT steel rebar</t>
  </si>
  <si>
    <t>ton</t>
  </si>
  <si>
    <t>3/8" dia HT steel rebar</t>
  </si>
  <si>
    <t>Exterior plywood 3/4"</t>
  </si>
  <si>
    <t>3" Concrete nails</t>
  </si>
  <si>
    <t>3" Wooden nails</t>
  </si>
  <si>
    <t>Concrete</t>
  </si>
  <si>
    <t>m3</t>
  </si>
  <si>
    <t>Load bearing 4" concrete blocks including mortar</t>
  </si>
  <si>
    <t>Load bearing 6" concrete blocks including mortar</t>
  </si>
  <si>
    <t>Load bearing 8" concrete blocks including mortar</t>
  </si>
  <si>
    <t>Plasterwork</t>
  </si>
  <si>
    <t>Domus 24” x 48” single Hung Window with Clear security laminate glass (or equal and approved )</t>
  </si>
  <si>
    <t>Domus 36” x 48” single Hung Window with Clear security laminate glass (or equal and approved)</t>
  </si>
  <si>
    <t>Aluminum Single Exterior Doors 36” x 80”</t>
  </si>
  <si>
    <t>Aluminum Double Exterior Doors 72” x 80”</t>
  </si>
  <si>
    <t>Solid Core Timber Interior Doors 32” x 80”</t>
  </si>
  <si>
    <t>Interior Wood Paint</t>
  </si>
  <si>
    <t>gallon</t>
  </si>
  <si>
    <t>PVC guttering &amp; brackets</t>
  </si>
  <si>
    <t>PVC downspouts &amp; brackets</t>
  </si>
  <si>
    <t>Supply all cans and switching for surface mounted duplex 110V outlets</t>
  </si>
  <si>
    <t>Supply all wiring (as per GEBE specifications) for surface mounted duplex 110V outlets</t>
  </si>
  <si>
    <t>Supply Lithonia FMLWL 48  840 4; White LED Wraparound Light (and or equal and approved)</t>
  </si>
  <si>
    <t>Supply Design House – Millbridge 1 Light Oil Rubbed Bronze Ceiling Light Fixture &amp; LED Bulb Light (and or equal and approved)</t>
  </si>
  <si>
    <t>Supply Volume Lighting – 1 Light White Indoor/Outdoor Polycarbonate Wall Mount Sconce with Honey Jelly Jar Beehive Clear Glass Shade &amp; LED Bulb (and or equal and approved)</t>
  </si>
  <si>
    <t>Supply new electrical meter box (if applicable) The meter box shall be approved by GEBE and include all necessary wiring and connections coming from the electricity from the main road to the home.</t>
  </si>
  <si>
    <r>
      <t xml:space="preserve">Rain water &amp; drainage (if applicable) </t>
    </r>
    <r>
      <rPr>
        <sz val="11"/>
        <color rgb="FF000000"/>
        <rFont val="Calibri"/>
        <family val="2"/>
      </rPr>
      <t>-- make good and restore to original function</t>
    </r>
  </si>
  <si>
    <t>Sub Total - Materials</t>
  </si>
  <si>
    <t>D</t>
  </si>
  <si>
    <t>General Cost</t>
  </si>
  <si>
    <t>Workers welfare provisions; Worker's Comprehensive Insurance; Performance Bonds; Inspections and Approvals; Materials Testing &amp; Quality Management, etc. This item shall also include all required testing of fixtures and electrical works according to GEBE standards.</t>
  </si>
  <si>
    <t>Sub Total General Cost &amp; Overhead</t>
  </si>
  <si>
    <t>Subtotal Bill of Quantities</t>
  </si>
  <si>
    <t>---</t>
  </si>
  <si>
    <t>Item no.</t>
  </si>
  <si>
    <t>Description</t>
  </si>
  <si>
    <t>Nominal quantity</t>
  </si>
  <si>
    <t>Daily Rate (USD $)</t>
  </si>
  <si>
    <t>Extended amount (USD $)</t>
  </si>
  <si>
    <t>Banksman / Spotter</t>
  </si>
  <si>
    <t>per day</t>
  </si>
  <si>
    <t>Carpenter</t>
  </si>
  <si>
    <t>Driver</t>
  </si>
  <si>
    <t>Electrician</t>
  </si>
  <si>
    <t>Equipment Operator</t>
  </si>
  <si>
    <t>Loader</t>
  </si>
  <si>
    <t>Mason</t>
  </si>
  <si>
    <t>Painter</t>
  </si>
  <si>
    <t>Plumber</t>
  </si>
  <si>
    <t>Skilled Labor</t>
  </si>
  <si>
    <t>Unskilled Labor</t>
  </si>
  <si>
    <t>Provisional Sum for Labor not listed above. The Contractor will supply this Labor under the conditions defined for the rest of the Labor. The Contractor will be reimbursed based upon actual costs (as per documentary evidence).</t>
  </si>
  <si>
    <t>n/a</t>
  </si>
  <si>
    <t>Subtotal</t>
  </si>
  <si>
    <r>
      <t xml:space="preserve">Allow </t>
    </r>
    <r>
      <rPr>
        <u/>
        <sz val="11"/>
        <color theme="1"/>
        <rFont val="Calibri"/>
        <family val="2"/>
        <scheme val="minor"/>
      </rPr>
      <t xml:space="preserve"> </t>
    </r>
    <r>
      <rPr>
        <sz val="11"/>
        <color theme="1"/>
        <rFont val="Calibri"/>
        <family val="2"/>
        <scheme val="minor"/>
      </rPr>
      <t xml:space="preserve"> percent</t>
    </r>
    <r>
      <rPr>
        <vertAlign val="superscript"/>
        <sz val="11"/>
        <color theme="1"/>
        <rFont val="Calibri"/>
        <family val="2"/>
        <scheme val="minor"/>
      </rPr>
      <t>a</t>
    </r>
    <r>
      <rPr>
        <sz val="11"/>
        <color theme="1"/>
        <rFont val="Calibri"/>
        <family val="2"/>
        <scheme val="minor"/>
      </rPr>
      <t xml:space="preserve"> of Subtotal for Contractor’s overhead, profit, etc., in accordance with paragraph 3 (b) above.</t>
    </r>
  </si>
  <si>
    <t>%</t>
  </si>
  <si>
    <t>Total for Daywork:  Labor</t>
  </si>
  <si>
    <r>
      <t xml:space="preserve">(carried forward to Daywork Summary, p. </t>
    </r>
    <r>
      <rPr>
        <u/>
        <sz val="11"/>
        <color theme="1"/>
        <rFont val="Calibri"/>
        <family val="2"/>
        <scheme val="minor"/>
      </rPr>
      <t xml:space="preserve"> </t>
    </r>
    <r>
      <rPr>
        <sz val="11"/>
        <color theme="1"/>
        <rFont val="Calibri"/>
        <family val="2"/>
        <scheme val="minor"/>
      </rPr>
      <t>)</t>
    </r>
  </si>
  <si>
    <t>a. To be entered by the Bidder.</t>
  </si>
  <si>
    <t>Rate (USD $)</t>
  </si>
  <si>
    <t>Hardcore</t>
  </si>
  <si>
    <r>
      <t>per m</t>
    </r>
    <r>
      <rPr>
        <vertAlign val="superscript"/>
        <sz val="11"/>
        <color theme="1"/>
        <rFont val="Calibri"/>
        <family val="2"/>
        <scheme val="minor"/>
      </rPr>
      <t>3</t>
    </r>
  </si>
  <si>
    <t>Graded Hardcore</t>
  </si>
  <si>
    <t>Granular Fill</t>
  </si>
  <si>
    <t>Imported Earth Fill</t>
  </si>
  <si>
    <t>Coarse Aggregate (20mm) gauge</t>
  </si>
  <si>
    <t>Ditto (38mm) gauge</t>
  </si>
  <si>
    <t>All- in-Aggregate</t>
  </si>
  <si>
    <t>Sand for binding</t>
  </si>
  <si>
    <t>Sand for concrete</t>
  </si>
  <si>
    <t>Sand for rendering, mortar and plaster</t>
  </si>
  <si>
    <t>Crushed blue limestone 12mm-20mm</t>
  </si>
  <si>
    <t>Washed gravel (graded all-in-aggregate)</t>
  </si>
  <si>
    <t>Gravel</t>
  </si>
  <si>
    <t>Portland Cement (ordinary)</t>
  </si>
  <si>
    <t>per bag of 21kg</t>
  </si>
  <si>
    <t>Sulphate resisting cement</t>
  </si>
  <si>
    <t>Concrete (1 :2) (all-in-aggregate)</t>
  </si>
  <si>
    <r>
      <t>Concrete (21N/mm</t>
    </r>
    <r>
      <rPr>
        <vertAlign val="superscript"/>
        <sz val="11"/>
        <color theme="1"/>
        <rFont val="Calibri"/>
        <family val="2"/>
        <scheme val="minor"/>
      </rPr>
      <t>2</t>
    </r>
    <r>
      <rPr>
        <sz val="11"/>
        <color theme="1"/>
        <rFont val="Calibri"/>
        <family val="2"/>
        <scheme val="minor"/>
      </rPr>
      <t xml:space="preserve"> in 28 days)</t>
    </r>
  </si>
  <si>
    <r>
      <t>Concrete (25N/mm</t>
    </r>
    <r>
      <rPr>
        <vertAlign val="superscript"/>
        <sz val="11"/>
        <color theme="1"/>
        <rFont val="Calibri"/>
        <family val="2"/>
        <scheme val="minor"/>
      </rPr>
      <t>2</t>
    </r>
    <r>
      <rPr>
        <sz val="11"/>
        <color theme="1"/>
        <rFont val="Calibri"/>
        <family val="2"/>
        <scheme val="minor"/>
      </rPr>
      <t xml:space="preserve"> in 28 days)</t>
    </r>
  </si>
  <si>
    <r>
      <t>Concrete (35N/mm</t>
    </r>
    <r>
      <rPr>
        <vertAlign val="superscript"/>
        <sz val="11"/>
        <color theme="1"/>
        <rFont val="Calibri"/>
        <family val="2"/>
        <scheme val="minor"/>
      </rPr>
      <t>2</t>
    </r>
    <r>
      <rPr>
        <sz val="11"/>
        <color theme="1"/>
        <rFont val="Calibri"/>
        <family val="2"/>
        <scheme val="minor"/>
      </rPr>
      <t xml:space="preserve"> in 28 days)</t>
    </r>
  </si>
  <si>
    <t>Mild steel tensile strength 400 N/mm2 rod reinforcement over 25mm diameter</t>
  </si>
  <si>
    <t>per kg</t>
  </si>
  <si>
    <t>Ditto 25-16mm diameter</t>
  </si>
  <si>
    <t>Mild steel Rod Reinforced 16-12mm diameter</t>
  </si>
  <si>
    <t>Hollow concrete blocks 100 x 200 x 400mm</t>
  </si>
  <si>
    <r>
      <t>per m</t>
    </r>
    <r>
      <rPr>
        <vertAlign val="superscript"/>
        <sz val="11"/>
        <color rgb="FF000000"/>
        <rFont val="Calibri"/>
        <family val="2"/>
        <scheme val="minor"/>
      </rPr>
      <t>2</t>
    </r>
  </si>
  <si>
    <t>Ditto 150 x 200 x 400mm</t>
  </si>
  <si>
    <t>Ditto 150 x 200 x 300mm</t>
  </si>
  <si>
    <t>100mm Concrete drain pipe</t>
  </si>
  <si>
    <t>per m</t>
  </si>
  <si>
    <t>150mm Ditto</t>
  </si>
  <si>
    <t>Steel fabric reinforcement BS. 4483 A193</t>
  </si>
  <si>
    <t>Ditto BS. 4483 A142</t>
  </si>
  <si>
    <t>Plywood for formwork size:- 2400 x 1200 x 19mm</t>
  </si>
  <si>
    <t>Sheet steel ditto size:­ -  2400 x 1200 x 12mm</t>
  </si>
  <si>
    <t>Interior quality plywood:­ -  2400 x 1200 x 12mm</t>
  </si>
  <si>
    <t>Exterior quality plywood:­ -  2400 x 1200 x 12mm</t>
  </si>
  <si>
    <t>50mm x 100mm Softwood for Carpentry</t>
  </si>
  <si>
    <t>per bf</t>
  </si>
  <si>
    <t>50mm x 100mm Softwood for Joinery</t>
  </si>
  <si>
    <t>Galvanized iron tubing 50mm diameter (4mm) gauge in 6m length.</t>
  </si>
  <si>
    <t>Ditto 25mm diameter do</t>
  </si>
  <si>
    <t>P.V.C. tubing 25mm diameter in (6m) length</t>
  </si>
  <si>
    <t>Ditto 20mm do</t>
  </si>
  <si>
    <t>Ditto 12mm do</t>
  </si>
  <si>
    <t>Emulsion paint</t>
  </si>
  <si>
    <t>per liter</t>
  </si>
  <si>
    <t>Oil paint</t>
  </si>
  <si>
    <t>Provisional Sum for materials not listed above. The Contractor will supply these materials under the conditions defined for the rest of the materials. The Contractor will be reimbursed based upon actual costs (as per documentary evidence).</t>
  </si>
  <si>
    <r>
      <t xml:space="preserve">Allow </t>
    </r>
    <r>
      <rPr>
        <u/>
        <sz val="11"/>
        <color theme="1"/>
        <rFont val="Calibri"/>
        <family val="2"/>
        <scheme val="minor"/>
      </rPr>
      <t xml:space="preserve"> </t>
    </r>
    <r>
      <rPr>
        <sz val="11"/>
        <color theme="1"/>
        <rFont val="Calibri"/>
        <family val="2"/>
        <scheme val="minor"/>
      </rPr>
      <t xml:space="preserve"> percent</t>
    </r>
    <r>
      <rPr>
        <vertAlign val="superscript"/>
        <sz val="11"/>
        <color theme="1"/>
        <rFont val="Calibri"/>
        <family val="2"/>
        <scheme val="minor"/>
      </rPr>
      <t>a</t>
    </r>
    <r>
      <rPr>
        <sz val="11"/>
        <color theme="1"/>
        <rFont val="Calibri"/>
        <family val="2"/>
        <scheme val="minor"/>
      </rPr>
      <t xml:space="preserve"> of Subtotal for Contractor’s overhead, profit, etc., in accordance with paragraph 4 (b) above.</t>
    </r>
  </si>
  <si>
    <t>Total for Daywork:  Materials</t>
  </si>
  <si>
    <t>Bobcat loader</t>
  </si>
  <si>
    <t>Chain Saw</t>
  </si>
  <si>
    <t>Compressor</t>
  </si>
  <si>
    <t>Concrete Saw (excl. blades)</t>
  </si>
  <si>
    <t>Concrete truck/mixer/agitators</t>
  </si>
  <si>
    <r>
      <t>per day (up to 7.0m</t>
    </r>
    <r>
      <rPr>
        <vertAlign val="superscript"/>
        <sz val="11"/>
        <color theme="1"/>
        <rFont val="Calibri"/>
        <family val="2"/>
        <scheme val="minor"/>
      </rPr>
      <t>3)</t>
    </r>
  </si>
  <si>
    <t>Dump Truck</t>
  </si>
  <si>
    <t>per day (15 ton)</t>
  </si>
  <si>
    <t>Fencing &amp; Barriers</t>
  </si>
  <si>
    <t>per day (10m)</t>
  </si>
  <si>
    <t>Flat Trailer</t>
  </si>
  <si>
    <t>Front End Loader &amp; Back Hoe</t>
  </si>
  <si>
    <t>Fuel Storage</t>
  </si>
  <si>
    <t>per 200 liters/day</t>
  </si>
  <si>
    <t>Generator set</t>
  </si>
  <si>
    <t>GP Truck / Crew Van</t>
  </si>
  <si>
    <t>Grinder</t>
  </si>
  <si>
    <t>Grout Mixer (hand held)</t>
  </si>
  <si>
    <t>Hiab Mobile Crane</t>
  </si>
  <si>
    <t>per day up to 3 ton</t>
  </si>
  <si>
    <t>Jack Hammer</t>
  </si>
  <si>
    <t>Jacks &amp; Props</t>
  </si>
  <si>
    <t>per day (1 ton)</t>
  </si>
  <si>
    <t>Mini Excavator</t>
  </si>
  <si>
    <t>Mobile Lighting unit</t>
  </si>
  <si>
    <t>Pick Up Truck / Car</t>
  </si>
  <si>
    <t>Portable Pump incl. hoses</t>
  </si>
  <si>
    <t>Power float</t>
  </si>
  <si>
    <t>Scaffolding</t>
  </si>
  <si>
    <t>per ton per day</t>
  </si>
  <si>
    <t>Self-Propelled Scissors life/access platform</t>
  </si>
  <si>
    <t>per day (one unit)</t>
  </si>
  <si>
    <t>Site Accommodation</t>
  </si>
  <si>
    <r>
      <t>per day (10m</t>
    </r>
    <r>
      <rPr>
        <vertAlign val="superscript"/>
        <sz val="11"/>
        <color theme="1"/>
        <rFont val="Calibri"/>
        <family val="2"/>
        <scheme val="minor"/>
      </rPr>
      <t xml:space="preserve">2 </t>
    </r>
    <r>
      <rPr>
        <sz val="11"/>
        <color theme="1"/>
        <rFont val="Calibri"/>
        <family val="2"/>
        <scheme val="minor"/>
      </rPr>
      <t>floor area)</t>
    </r>
  </si>
  <si>
    <t>Storage</t>
  </si>
  <si>
    <t>Sump Pump</t>
  </si>
  <si>
    <t>Tilting Drum Concrete Mixer</t>
  </si>
  <si>
    <t>per day - Up to 500 liters</t>
  </si>
  <si>
    <t>Truck Mounted Concrete Pump</t>
  </si>
  <si>
    <t>Vibrating Plate Compactor</t>
  </si>
  <si>
    <t>Vibrator poker</t>
  </si>
  <si>
    <t>Welding &amp; Cutting Sets</t>
  </si>
  <si>
    <t>per day (1 set)</t>
  </si>
  <si>
    <t>Provisional Sum for equipment not listed above. The Contractor will supply this equipment under the conditions defined for the rest of the equipment. The Contractor will be reimbursed based upon actual costs (as per documentary evidence).</t>
  </si>
  <si>
    <r>
      <t xml:space="preserve">Allow </t>
    </r>
    <r>
      <rPr>
        <u/>
        <sz val="11"/>
        <color theme="1"/>
        <rFont val="Calibri"/>
        <family val="2"/>
        <scheme val="minor"/>
      </rPr>
      <t xml:space="preserve"> </t>
    </r>
    <r>
      <rPr>
        <sz val="11"/>
        <color theme="1"/>
        <rFont val="Calibri"/>
        <family val="2"/>
        <scheme val="minor"/>
      </rPr>
      <t xml:space="preserve"> percent</t>
    </r>
    <r>
      <rPr>
        <vertAlign val="superscript"/>
        <sz val="11"/>
        <color theme="1"/>
        <rFont val="Calibri"/>
        <family val="2"/>
        <scheme val="minor"/>
      </rPr>
      <t>a</t>
    </r>
    <r>
      <rPr>
        <sz val="11"/>
        <color theme="1"/>
        <rFont val="Calibri"/>
        <family val="2"/>
        <scheme val="minor"/>
      </rPr>
      <t xml:space="preserve"> of Subtotal for Contractor’s overhead, profit, etc., in accordance with paragraph 5 above.</t>
    </r>
  </si>
  <si>
    <t>Total for Daywork:  Contractor’s Equipment</t>
  </si>
  <si>
    <r>
      <t xml:space="preserve">(carried forward to Daywork Summary, p. </t>
    </r>
    <r>
      <rPr>
        <u/>
        <sz val="11"/>
        <color theme="1"/>
        <rFont val="Calibri"/>
        <family val="2"/>
        <scheme val="minor"/>
      </rPr>
      <t xml:space="preserve"> </t>
    </r>
    <r>
      <rPr>
        <sz val="11"/>
        <color theme="1"/>
        <rFont val="Calibri"/>
        <family val="2"/>
        <scheme val="minor"/>
      </rPr>
      <t xml:space="preserve"> )</t>
    </r>
  </si>
  <si>
    <t>(USD $)</t>
  </si>
  <si>
    <t>1. Total for Daywork:  Labor</t>
  </si>
  <si>
    <t>2. Total for Daywork:  Materials</t>
  </si>
  <si>
    <t>3. Total for Daywork:  Contractor’s Equipment</t>
  </si>
  <si>
    <t>Subtotal for Daywork</t>
  </si>
  <si>
    <r>
      <t xml:space="preserve">(carried forward to Bid Summary, page. </t>
    </r>
    <r>
      <rPr>
        <u/>
        <sz val="12"/>
        <color theme="1"/>
        <rFont val="Times New Roman"/>
        <family val="1"/>
      </rPr>
      <t xml:space="preserve"> </t>
    </r>
    <r>
      <rPr>
        <sz val="12"/>
        <color theme="1"/>
        <rFont val="Times New Roman"/>
        <family val="1"/>
      </rPr>
      <t>)</t>
    </r>
  </si>
  <si>
    <t xml:space="preserve">1. Provisional sum for additional ESHS outcomes. </t>
  </si>
  <si>
    <t xml:space="preserve">2. Provisional sum for prevention of sexual exploitation and abuse (SEA) / gender based violence (GBV) awareness and sensitization training.  </t>
  </si>
  <si>
    <t>Subtotal for Specified Provisional Sums</t>
  </si>
  <si>
    <t>(carried forward to Grand Summary (B), p.   )</t>
  </si>
  <si>
    <t>General Summary</t>
  </si>
  <si>
    <t xml:space="preserve">A. Subtotal Bill of Quantities: </t>
  </si>
  <si>
    <t>B. Subtotal for Daywork</t>
  </si>
  <si>
    <t>C. Subtotal Specified Provisional Sums</t>
  </si>
  <si>
    <t>Bid Price (A + B + C) (Carried forward to Letter of Bid)</t>
  </si>
  <si>
    <t>i) All Provisional Sums are to be expended in whole or in part at the direction and discretion of the Project Manager.</t>
  </si>
  <si>
    <t>* For evaluation purposes, Provisional Sums will be excluded. Daywork will be considered.</t>
  </si>
  <si>
    <t>Bid Price</t>
  </si>
  <si>
    <t>USD $</t>
  </si>
  <si>
    <t>Nr. of lots</t>
  </si>
  <si>
    <t>Nr.</t>
  </si>
  <si>
    <t>Price per lot</t>
  </si>
  <si>
    <t xml:space="preserve">Discount included in the prices for the award of more than one lot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</si>
</sst>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1"/>
      <color rgb="FF000000"/>
      <name val="Calibri"/>
      <family val="2"/>
    </font>
    <font>
      <b/>
      <sz val="11"/>
      <color theme="1"/>
      <name val="Calibri"/>
      <family val="2"/>
    </font>
    <font>
      <sz val="11"/>
      <color rgb="FF000000"/>
      <name val="Calibri"/>
      <family val="2"/>
    </font>
    <font>
      <u/>
      <sz val="12"/>
      <color theme="1"/>
      <name val="Times New Roman"/>
      <family val="1"/>
    </font>
    <font>
      <sz val="11"/>
      <color rgb="FF000000"/>
      <name val="Calibri"/>
      <family val="2"/>
      <scheme val="minor"/>
    </font>
    <font>
      <u/>
      <sz val="11"/>
      <color theme="1"/>
      <name val="Calibri"/>
      <family val="2"/>
      <scheme val="minor"/>
    </font>
    <font>
      <vertAlign val="superscript"/>
      <sz val="11"/>
      <color theme="1"/>
      <name val="Calibri"/>
      <family val="2"/>
      <scheme val="minor"/>
    </font>
    <font>
      <vertAlign val="superscript"/>
      <sz val="11"/>
      <color rgb="FF00000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rgb="FF33CCCC"/>
        <bgColor indexed="64"/>
      </patternFill>
    </fill>
    <fill>
      <patternFill patternType="solid">
        <fgColor rgb="FFCCFFFF"/>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28">
    <xf numFmtId="0" fontId="0" fillId="0" borderId="0" xfId="0"/>
    <xf numFmtId="164" fontId="0" fillId="0" borderId="0" xfId="1" applyNumberFormat="1" applyFont="1"/>
    <xf numFmtId="0" fontId="5" fillId="2" borderId="9"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9" xfId="0" applyFont="1" applyFill="1" applyBorder="1" applyAlignment="1">
      <alignment vertical="center" wrapText="1"/>
    </xf>
    <xf numFmtId="0" fontId="5" fillId="3" borderId="9" xfId="0" applyFont="1" applyFill="1" applyBorder="1" applyAlignment="1">
      <alignment vertical="center"/>
    </xf>
    <xf numFmtId="0" fontId="7" fillId="0" borderId="9" xfId="0" applyFont="1" applyBorder="1" applyAlignment="1">
      <alignment horizontal="center" vertical="center"/>
    </xf>
    <xf numFmtId="0" fontId="7" fillId="0" borderId="9" xfId="0" applyFont="1" applyBorder="1" applyAlignment="1">
      <alignment vertical="center" wrapText="1"/>
    </xf>
    <xf numFmtId="0" fontId="7" fillId="0" borderId="9" xfId="0" applyFont="1" applyBorder="1" applyAlignment="1">
      <alignment vertical="center"/>
    </xf>
    <xf numFmtId="0" fontId="5" fillId="0" borderId="9" xfId="0" applyFont="1" applyBorder="1" applyAlignment="1">
      <alignment vertical="center" wrapText="1"/>
    </xf>
    <xf numFmtId="0" fontId="5" fillId="0" borderId="9" xfId="0" applyFont="1" applyBorder="1" applyAlignment="1">
      <alignment horizontal="right" vertical="center" wrapText="1"/>
    </xf>
    <xf numFmtId="164" fontId="5" fillId="2" borderId="14" xfId="1" applyNumberFormat="1" applyFont="1" applyFill="1" applyBorder="1" applyAlignment="1">
      <alignment horizontal="center" vertical="center" wrapText="1"/>
    </xf>
    <xf numFmtId="164" fontId="5" fillId="3" borderId="14" xfId="1" applyNumberFormat="1" applyFont="1" applyFill="1" applyBorder="1" applyAlignment="1">
      <alignment horizontal="center" vertical="center"/>
    </xf>
    <xf numFmtId="0" fontId="5" fillId="3" borderId="15" xfId="0" applyFont="1" applyFill="1" applyBorder="1" applyAlignment="1">
      <alignment vertical="center"/>
    </xf>
    <xf numFmtId="164" fontId="7" fillId="0" borderId="14" xfId="1" applyNumberFormat="1" applyFont="1" applyBorder="1" applyAlignment="1">
      <alignment horizontal="center" vertical="center"/>
    </xf>
    <xf numFmtId="0" fontId="7" fillId="0" borderId="15" xfId="0" applyFont="1" applyBorder="1" applyAlignment="1">
      <alignment vertical="center"/>
    </xf>
    <xf numFmtId="0" fontId="5" fillId="3" borderId="15" xfId="0" applyFont="1" applyFill="1" applyBorder="1" applyAlignment="1">
      <alignment horizontal="center" vertical="center"/>
    </xf>
    <xf numFmtId="0" fontId="7" fillId="0" borderId="15" xfId="0" applyFont="1" applyBorder="1" applyAlignment="1">
      <alignment horizontal="center" vertical="center"/>
    </xf>
    <xf numFmtId="0" fontId="5" fillId="3" borderId="14" xfId="0" applyFont="1" applyFill="1" applyBorder="1" applyAlignment="1">
      <alignment horizontal="center" vertical="center"/>
    </xf>
    <xf numFmtId="0" fontId="7" fillId="0" borderId="14" xfId="0" applyFont="1" applyBorder="1" applyAlignment="1">
      <alignment horizontal="center" vertical="center"/>
    </xf>
    <xf numFmtId="0" fontId="6" fillId="2" borderId="17" xfId="0" applyFont="1" applyFill="1" applyBorder="1" applyAlignment="1">
      <alignment horizontal="right" vertical="center" wrapText="1"/>
    </xf>
    <xf numFmtId="164" fontId="6" fillId="2" borderId="16" xfId="1" quotePrefix="1" applyNumberFormat="1" applyFont="1" applyFill="1" applyBorder="1" applyAlignment="1">
      <alignment horizontal="center" vertical="center" wrapText="1"/>
    </xf>
    <xf numFmtId="0" fontId="6" fillId="2" borderId="17" xfId="0" quotePrefix="1" applyFont="1" applyFill="1" applyBorder="1" applyAlignment="1">
      <alignment horizontal="center" vertical="center" wrapText="1"/>
    </xf>
    <xf numFmtId="0" fontId="0" fillId="0" borderId="0" xfId="0" applyFont="1"/>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5"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5" fillId="2" borderId="2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0" fillId="0" borderId="35" xfId="0" applyFont="1" applyBorder="1" applyAlignment="1">
      <alignment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vertical="center" wrapText="1"/>
    </xf>
    <xf numFmtId="3" fontId="0" fillId="0" borderId="18" xfId="0" applyNumberFormat="1" applyFont="1" applyBorder="1" applyAlignment="1">
      <alignment horizontal="center" vertical="center" wrapText="1"/>
    </xf>
    <xf numFmtId="0" fontId="9" fillId="0" borderId="9" xfId="0" applyFont="1" applyBorder="1" applyAlignment="1">
      <alignment vertical="center" wrapText="1"/>
    </xf>
    <xf numFmtId="0" fontId="0" fillId="0" borderId="24" xfId="0" applyFont="1" applyBorder="1" applyAlignment="1">
      <alignment vertical="center" wrapText="1"/>
    </xf>
    <xf numFmtId="0" fontId="0" fillId="0" borderId="15" xfId="0" applyFont="1" applyBorder="1" applyAlignment="1">
      <alignment vertical="center" wrapText="1"/>
    </xf>
    <xf numFmtId="0" fontId="0" fillId="0" borderId="18" xfId="0" applyFont="1" applyBorder="1" applyAlignment="1">
      <alignment vertical="center" wrapText="1"/>
    </xf>
    <xf numFmtId="0" fontId="0" fillId="0" borderId="10" xfId="0" applyFont="1" applyBorder="1" applyAlignment="1">
      <alignment vertical="center" wrapText="1"/>
    </xf>
    <xf numFmtId="0" fontId="9" fillId="0" borderId="10" xfId="0" applyFont="1" applyBorder="1" applyAlignment="1">
      <alignment vertical="center" wrapText="1"/>
    </xf>
    <xf numFmtId="3" fontId="9" fillId="0" borderId="14" xfId="0" applyNumberFormat="1" applyFont="1" applyBorder="1" applyAlignment="1">
      <alignment horizontal="center" vertical="center" wrapText="1"/>
    </xf>
    <xf numFmtId="0" fontId="9" fillId="0" borderId="15" xfId="0" applyFont="1" applyBorder="1" applyAlignment="1">
      <alignment vertical="center" wrapText="1"/>
    </xf>
    <xf numFmtId="0" fontId="0" fillId="0" borderId="25" xfId="0" applyFont="1" applyBorder="1" applyAlignment="1">
      <alignment vertical="center" wrapText="1"/>
    </xf>
    <xf numFmtId="0" fontId="0" fillId="0" borderId="28" xfId="0" applyFont="1" applyBorder="1" applyAlignment="1">
      <alignment vertical="center" wrapText="1"/>
    </xf>
    <xf numFmtId="164" fontId="7" fillId="0" borderId="49" xfId="1" applyNumberFormat="1" applyFont="1" applyBorder="1" applyAlignment="1">
      <alignment horizontal="center" vertical="center"/>
    </xf>
    <xf numFmtId="0" fontId="7" fillId="0" borderId="25" xfId="0" applyFont="1" applyBorder="1" applyAlignment="1">
      <alignment horizontal="center" vertical="center"/>
    </xf>
    <xf numFmtId="0" fontId="7" fillId="0" borderId="50" xfId="0" applyFont="1" applyBorder="1" applyAlignment="1">
      <alignment horizontal="center" vertical="center"/>
    </xf>
    <xf numFmtId="0" fontId="0" fillId="0" borderId="50" xfId="0" applyFont="1" applyBorder="1" applyAlignment="1">
      <alignment vertical="center" wrapText="1"/>
    </xf>
    <xf numFmtId="0" fontId="0" fillId="0" borderId="50"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26" xfId="0" applyFont="1" applyBorder="1" applyAlignment="1">
      <alignment horizontal="center" vertical="center" wrapText="1"/>
    </xf>
    <xf numFmtId="164" fontId="7" fillId="0" borderId="34" xfId="1" applyNumberFormat="1" applyFont="1" applyBorder="1" applyAlignment="1">
      <alignment horizontal="center" vertical="center"/>
    </xf>
    <xf numFmtId="3" fontId="0" fillId="0" borderId="34" xfId="0" applyNumberFormat="1" applyFont="1" applyBorder="1" applyAlignment="1">
      <alignment vertical="center" wrapText="1"/>
    </xf>
    <xf numFmtId="0" fontId="5" fillId="2" borderId="2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0" fillId="0" borderId="29" xfId="0" applyFont="1" applyBorder="1" applyAlignment="1">
      <alignment vertical="center" wrapText="1"/>
    </xf>
    <xf numFmtId="0" fontId="0" fillId="0" borderId="31" xfId="0" applyFont="1" applyBorder="1" applyAlignment="1">
      <alignment vertical="center" wrapText="1"/>
    </xf>
    <xf numFmtId="0" fontId="5" fillId="2" borderId="2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0" borderId="49" xfId="0" applyFont="1" applyBorder="1" applyAlignment="1">
      <alignment horizontal="center" vertical="center" wrapText="1"/>
    </xf>
    <xf numFmtId="0" fontId="0" fillId="0" borderId="34" xfId="0" applyFont="1" applyBorder="1" applyAlignment="1">
      <alignment horizontal="center" vertical="center" wrapText="1"/>
    </xf>
    <xf numFmtId="3" fontId="0" fillId="0" borderId="34" xfId="0" applyNumberFormat="1" applyFont="1" applyBorder="1" applyAlignment="1">
      <alignment horizontal="center" vertical="center" wrapText="1"/>
    </xf>
    <xf numFmtId="0" fontId="3" fillId="0" borderId="2" xfId="0" applyFont="1" applyBorder="1" applyAlignment="1">
      <alignment horizontal="right" vertical="center" wrapText="1"/>
    </xf>
    <xf numFmtId="0" fontId="5" fillId="2" borderId="3" xfId="0" applyFont="1" applyFill="1" applyBorder="1" applyAlignment="1">
      <alignment horizontal="center" vertical="center" wrapText="1"/>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41" xfId="0" applyFont="1" applyBorder="1" applyAlignment="1">
      <alignment vertical="center" wrapText="1"/>
    </xf>
    <xf numFmtId="0" fontId="3" fillId="0" borderId="5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57" xfId="0" applyBorder="1"/>
    <xf numFmtId="0" fontId="0" fillId="0" borderId="58" xfId="0" applyBorder="1"/>
    <xf numFmtId="0" fontId="0" fillId="0" borderId="59" xfId="0" applyBorder="1"/>
    <xf numFmtId="0" fontId="0" fillId="0" borderId="53" xfId="0" applyBorder="1"/>
    <xf numFmtId="0" fontId="0" fillId="0" borderId="56" xfId="0" applyBorder="1"/>
    <xf numFmtId="0" fontId="0" fillId="0" borderId="39" xfId="0" applyBorder="1"/>
    <xf numFmtId="0" fontId="4" fillId="0" borderId="4" xfId="0" applyFont="1" applyBorder="1" applyAlignment="1">
      <alignment horizontal="right" vertical="center" wrapText="1"/>
    </xf>
    <xf numFmtId="0" fontId="13" fillId="0" borderId="0" xfId="0" applyFont="1"/>
    <xf numFmtId="0" fontId="13" fillId="0" borderId="2" xfId="0" applyFont="1" applyBorder="1" applyAlignment="1">
      <alignment horizontal="right" vertical="center" wrapText="1"/>
    </xf>
    <xf numFmtId="164" fontId="13" fillId="0" borderId="0" xfId="1" applyNumberFormat="1" applyFont="1"/>
    <xf numFmtId="164" fontId="14" fillId="2" borderId="6" xfId="1" applyNumberFormat="1" applyFont="1" applyFill="1" applyBorder="1" applyAlignment="1">
      <alignment horizontal="center" vertical="center" wrapText="1"/>
    </xf>
    <xf numFmtId="164" fontId="14" fillId="2" borderId="22" xfId="1" applyNumberFormat="1" applyFont="1" applyFill="1" applyBorder="1" applyAlignment="1">
      <alignment horizontal="center" vertical="center" wrapText="1"/>
    </xf>
    <xf numFmtId="164" fontId="14" fillId="2" borderId="2" xfId="1" applyNumberFormat="1" applyFont="1" applyFill="1" applyBorder="1" applyAlignment="1">
      <alignment horizontal="center" vertical="center" wrapText="1"/>
    </xf>
    <xf numFmtId="164" fontId="14" fillId="2" borderId="4" xfId="1" applyNumberFormat="1" applyFont="1" applyFill="1" applyBorder="1" applyAlignment="1">
      <alignment horizontal="center" vertical="center" wrapText="1"/>
    </xf>
    <xf numFmtId="164" fontId="14" fillId="2" borderId="5" xfId="1" applyNumberFormat="1" applyFont="1" applyFill="1" applyBorder="1" applyAlignment="1">
      <alignment horizontal="center" vertical="center" wrapText="1"/>
    </xf>
    <xf numFmtId="0" fontId="13" fillId="0" borderId="38" xfId="0" applyFont="1" applyBorder="1" applyAlignment="1">
      <alignment vertical="center" wrapText="1"/>
    </xf>
    <xf numFmtId="164" fontId="13" fillId="0" borderId="38" xfId="1" applyNumberFormat="1" applyFont="1" applyBorder="1" applyAlignment="1">
      <alignment vertical="top"/>
    </xf>
    <xf numFmtId="0" fontId="13" fillId="0" borderId="60" xfId="0" applyFont="1" applyBorder="1" applyAlignment="1">
      <alignment vertical="center" wrapText="1"/>
    </xf>
    <xf numFmtId="164" fontId="13" fillId="0" borderId="60" xfId="1" applyNumberFormat="1" applyFont="1" applyBorder="1" applyAlignment="1">
      <alignment vertical="top"/>
    </xf>
    <xf numFmtId="0" fontId="14" fillId="0" borderId="6" xfId="0" applyFont="1" applyBorder="1" applyAlignment="1">
      <alignment horizontal="right" vertical="center" wrapText="1"/>
    </xf>
    <xf numFmtId="0" fontId="0" fillId="0" borderId="0" xfId="0" applyFont="1" applyBorder="1"/>
    <xf numFmtId="0" fontId="0" fillId="0" borderId="56" xfId="0" applyFont="1" applyBorder="1" applyAlignment="1">
      <alignment vertical="center" wrapText="1"/>
    </xf>
    <xf numFmtId="0" fontId="0" fillId="0" borderId="60" xfId="0" applyFont="1" applyBorder="1" applyAlignment="1">
      <alignment vertical="center" wrapText="1"/>
    </xf>
    <xf numFmtId="0" fontId="0" fillId="0" borderId="62" xfId="0" applyFont="1" applyBorder="1" applyAlignment="1">
      <alignment vertical="center" wrapText="1"/>
    </xf>
    <xf numFmtId="0" fontId="0" fillId="0" borderId="48" xfId="0" applyFont="1" applyBorder="1" applyAlignment="1">
      <alignment vertical="center" wrapText="1"/>
    </xf>
    <xf numFmtId="0" fontId="0" fillId="0" borderId="27" xfId="0" applyFont="1" applyBorder="1" applyAlignment="1">
      <alignment vertical="center" wrapText="1"/>
    </xf>
    <xf numFmtId="0" fontId="0" fillId="0" borderId="38" xfId="0" applyFont="1" applyBorder="1"/>
    <xf numFmtId="0" fontId="0" fillId="0" borderId="56" xfId="0" applyFont="1" applyBorder="1"/>
    <xf numFmtId="0" fontId="0" fillId="0" borderId="39" xfId="0" applyFont="1" applyBorder="1"/>
    <xf numFmtId="0" fontId="0" fillId="0" borderId="8" xfId="0" applyFont="1" applyBorder="1" applyAlignment="1">
      <alignment vertical="center" wrapText="1"/>
    </xf>
    <xf numFmtId="0" fontId="0" fillId="0" borderId="1" xfId="0" applyFont="1" applyBorder="1"/>
    <xf numFmtId="0" fontId="0" fillId="0" borderId="60" xfId="0" applyFont="1" applyBorder="1"/>
    <xf numFmtId="0" fontId="2" fillId="0" borderId="1" xfId="0" applyFont="1" applyBorder="1" applyAlignment="1">
      <alignment vertical="center" wrapText="1"/>
    </xf>
    <xf numFmtId="0" fontId="5" fillId="2" borderId="15"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0" xfId="0" applyFont="1" applyBorder="1" applyAlignment="1">
      <alignment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6" fillId="2" borderId="18" xfId="0" applyFont="1" applyFill="1" applyBorder="1" applyAlignment="1">
      <alignment horizontal="center" vertical="center" wrapText="1"/>
    </xf>
    <xf numFmtId="0" fontId="2" fillId="0" borderId="31" xfId="0" applyFont="1" applyBorder="1" applyAlignment="1">
      <alignment horizontal="center" vertical="center" wrapText="1"/>
    </xf>
    <xf numFmtId="0" fontId="0" fillId="0" borderId="53" xfId="0" applyFont="1" applyBorder="1" applyAlignment="1">
      <alignment vertical="center" wrapText="1"/>
    </xf>
    <xf numFmtId="0" fontId="0" fillId="0" borderId="9" xfId="0" applyFont="1" applyBorder="1"/>
    <xf numFmtId="0" fontId="0" fillId="0" borderId="14" xfId="0" applyFont="1" applyBorder="1" applyAlignment="1">
      <alignment vertical="center" wrapText="1"/>
    </xf>
    <xf numFmtId="0" fontId="0" fillId="0" borderId="15" xfId="0" applyFont="1" applyBorder="1"/>
    <xf numFmtId="0" fontId="0" fillId="0" borderId="33" xfId="0" applyFont="1" applyBorder="1" applyAlignment="1">
      <alignment vertical="center" wrapText="1"/>
    </xf>
    <xf numFmtId="0" fontId="0" fillId="0" borderId="24" xfId="0" applyFont="1" applyBorder="1"/>
    <xf numFmtId="0" fontId="0" fillId="0" borderId="34" xfId="0" applyFont="1" applyBorder="1"/>
    <xf numFmtId="0" fontId="2" fillId="0" borderId="29" xfId="0" applyFont="1" applyBorder="1" applyAlignment="1">
      <alignment vertical="center" wrapText="1"/>
    </xf>
    <xf numFmtId="0" fontId="0" fillId="0" borderId="30" xfId="0" applyFont="1" applyBorder="1"/>
    <xf numFmtId="0" fontId="0" fillId="0" borderId="31" xfId="0" applyFont="1" applyBorder="1"/>
    <xf numFmtId="0" fontId="0" fillId="0" borderId="25" xfId="0" applyFont="1" applyBorder="1"/>
    <xf numFmtId="0" fontId="0" fillId="0" borderId="50" xfId="0" applyFont="1" applyBorder="1"/>
    <xf numFmtId="164" fontId="14" fillId="2" borderId="30" xfId="1" applyNumberFormat="1" applyFont="1" applyFill="1" applyBorder="1" applyAlignment="1">
      <alignment horizontal="center" vertical="center" wrapText="1"/>
    </xf>
    <xf numFmtId="164" fontId="14" fillId="2" borderId="31" xfId="1" applyNumberFormat="1" applyFont="1" applyFill="1" applyBorder="1" applyAlignment="1">
      <alignment horizontal="center"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horizontal="center" vertical="center" wrapText="1"/>
    </xf>
    <xf numFmtId="0" fontId="0" fillId="0" borderId="49" xfId="0" applyFont="1" applyBorder="1" applyAlignment="1">
      <alignment vertical="center" wrapText="1"/>
    </xf>
    <xf numFmtId="0" fontId="0" fillId="0" borderId="66" xfId="0" applyFont="1" applyBorder="1" applyAlignment="1">
      <alignment vertical="center"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164" fontId="14" fillId="2" borderId="65" xfId="1"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0" fillId="0" borderId="40" xfId="0" applyFont="1" applyBorder="1" applyAlignment="1">
      <alignment horizontal="right" vertical="center" wrapText="1"/>
    </xf>
    <xf numFmtId="0" fontId="0" fillId="0" borderId="41" xfId="0" applyFont="1" applyBorder="1" applyAlignment="1">
      <alignment horizontal="right" vertical="center" wrapText="1"/>
    </xf>
    <xf numFmtId="0" fontId="2" fillId="0" borderId="21" xfId="0" applyFont="1" applyBorder="1" applyAlignment="1">
      <alignment horizontal="right" vertical="center" wrapText="1"/>
    </xf>
    <xf numFmtId="0" fontId="2" fillId="0" borderId="22" xfId="0" applyFont="1" applyBorder="1" applyAlignment="1">
      <alignment horizontal="right" vertical="center" wrapText="1"/>
    </xf>
    <xf numFmtId="0" fontId="0" fillId="0" borderId="7" xfId="0" applyFont="1" applyBorder="1" applyAlignment="1">
      <alignment horizontal="right" vertical="center" wrapText="1"/>
    </xf>
    <xf numFmtId="0" fontId="0" fillId="0" borderId="3" xfId="0" applyFont="1" applyBorder="1" applyAlignment="1">
      <alignment horizontal="right" vertical="center" wrapText="1"/>
    </xf>
    <xf numFmtId="0" fontId="10" fillId="0" borderId="38" xfId="0" applyFont="1" applyBorder="1" applyAlignment="1">
      <alignment vertical="top" wrapText="1"/>
    </xf>
    <xf numFmtId="0" fontId="10" fillId="0" borderId="39" xfId="0" applyFont="1" applyBorder="1" applyAlignment="1">
      <alignment vertical="top" wrapText="1"/>
    </xf>
    <xf numFmtId="0" fontId="0" fillId="0" borderId="43"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44" xfId="0" applyFont="1" applyBorder="1" applyAlignment="1">
      <alignment horizontal="left" vertical="center" wrapText="1"/>
    </xf>
    <xf numFmtId="0" fontId="0" fillId="0" borderId="22" xfId="0" applyFont="1" applyBorder="1" applyAlignment="1">
      <alignment horizontal="left" vertical="center" wrapText="1"/>
    </xf>
    <xf numFmtId="0" fontId="0" fillId="0" borderId="42" xfId="0" applyFont="1" applyBorder="1" applyAlignment="1">
      <alignment horizontal="left" vertical="center" wrapText="1"/>
    </xf>
    <xf numFmtId="0" fontId="0" fillId="0" borderId="3" xfId="0" applyFont="1" applyBorder="1" applyAlignment="1">
      <alignment horizontal="left" vertical="center" wrapText="1"/>
    </xf>
    <xf numFmtId="0" fontId="2" fillId="0" borderId="36" xfId="0" applyFont="1" applyBorder="1" applyAlignment="1">
      <alignment horizontal="right" vertical="center" wrapText="1"/>
    </xf>
    <xf numFmtId="0" fontId="2" fillId="0" borderId="37" xfId="0" applyFont="1" applyBorder="1" applyAlignment="1">
      <alignment horizontal="right"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0" borderId="0" xfId="0" applyFont="1" applyBorder="1" applyAlignment="1">
      <alignment vertical="center" wrapText="1"/>
    </xf>
    <xf numFmtId="0" fontId="10" fillId="0" borderId="6" xfId="0" applyFont="1" applyBorder="1" applyAlignment="1">
      <alignment vertical="top" wrapText="1"/>
    </xf>
    <xf numFmtId="0" fontId="10" fillId="0" borderId="2" xfId="0" applyFont="1" applyBorder="1" applyAlignment="1">
      <alignment vertical="top"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0" fillId="0" borderId="17" xfId="0" applyFont="1" applyBorder="1" applyAlignment="1">
      <alignment horizontal="left" vertical="center" wrapText="1"/>
    </xf>
    <xf numFmtId="0" fontId="0" fillId="0" borderId="47" xfId="0" applyFont="1" applyBorder="1" applyAlignment="1">
      <alignment horizontal="left" vertical="center" wrapText="1"/>
    </xf>
    <xf numFmtId="0" fontId="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32" xfId="0" applyFont="1" applyBorder="1" applyAlignment="1">
      <alignment horizontal="right" vertical="center" wrapText="1"/>
    </xf>
    <xf numFmtId="0" fontId="2" fillId="0" borderId="8" xfId="0" applyFont="1" applyBorder="1" applyAlignment="1">
      <alignment horizontal="right"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10" fillId="0" borderId="4" xfId="0" applyFont="1" applyBorder="1" applyAlignment="1">
      <alignment horizontal="center" vertical="top" wrapText="1"/>
    </xf>
    <xf numFmtId="0" fontId="10" fillId="0" borderId="2" xfId="0" applyFont="1" applyBorder="1" applyAlignment="1">
      <alignment horizontal="center" vertical="top" wrapText="1"/>
    </xf>
    <xf numFmtId="0" fontId="6" fillId="2" borderId="1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2" fillId="0" borderId="0" xfId="0" applyFont="1" applyBorder="1" applyAlignment="1">
      <alignment horizontal="right" vertical="center" wrapText="1"/>
    </xf>
    <xf numFmtId="0" fontId="2" fillId="0" borderId="5" xfId="0" applyFont="1" applyBorder="1" applyAlignment="1">
      <alignment horizontal="right" vertical="center" wrapText="1"/>
    </xf>
    <xf numFmtId="0" fontId="0" fillId="0" borderId="23" xfId="0" applyFont="1" applyBorder="1" applyAlignment="1">
      <alignment horizontal="right" vertical="center" wrapText="1"/>
    </xf>
    <xf numFmtId="0" fontId="0" fillId="0" borderId="45" xfId="0" applyFont="1" applyBorder="1" applyAlignment="1">
      <alignment horizontal="righ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6" fillId="2" borderId="1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50" xfId="0" applyFont="1" applyBorder="1" applyAlignment="1">
      <alignment horizontal="left" vertical="center" wrapText="1"/>
    </xf>
    <xf numFmtId="0" fontId="0" fillId="0" borderId="18" xfId="0" applyFont="1" applyBorder="1" applyAlignment="1">
      <alignment horizontal="left" vertical="center" wrapText="1"/>
    </xf>
    <xf numFmtId="0" fontId="2" fillId="0" borderId="20" xfId="0" applyFont="1" applyBorder="1" applyAlignment="1">
      <alignment horizontal="right" vertical="center" wrapText="1"/>
    </xf>
    <xf numFmtId="0" fontId="0" fillId="0" borderId="4" xfId="0" applyFont="1" applyBorder="1" applyAlignment="1">
      <alignment horizontal="right" vertical="center" wrapText="1"/>
    </xf>
    <xf numFmtId="0" fontId="0" fillId="0" borderId="2" xfId="0" applyFont="1" applyBorder="1" applyAlignment="1">
      <alignment horizontal="right" vertical="center" wrapText="1"/>
    </xf>
    <xf numFmtId="0" fontId="0" fillId="0" borderId="4" xfId="0" applyBorder="1" applyAlignment="1">
      <alignment horizontal="center"/>
    </xf>
    <xf numFmtId="0" fontId="0" fillId="0" borderId="2" xfId="0" applyBorder="1" applyAlignment="1">
      <alignment horizontal="center"/>
    </xf>
    <xf numFmtId="0" fontId="8" fillId="0" borderId="4" xfId="0" applyFont="1" applyBorder="1" applyAlignment="1">
      <alignment vertical="top" wrapText="1"/>
    </xf>
    <xf numFmtId="0" fontId="8" fillId="0" borderId="2" xfId="0" applyFont="1" applyBorder="1" applyAlignment="1">
      <alignment vertical="top" wrapText="1"/>
    </xf>
    <xf numFmtId="164" fontId="13" fillId="0" borderId="6" xfId="1" applyNumberFormat="1" applyFont="1" applyBorder="1" applyAlignment="1">
      <alignment vertical="top" wrapText="1"/>
    </xf>
    <xf numFmtId="164" fontId="13" fillId="0" borderId="2" xfId="1" applyNumberFormat="1" applyFont="1" applyBorder="1" applyAlignment="1">
      <alignment vertical="top" wrapText="1"/>
    </xf>
    <xf numFmtId="0" fontId="6" fillId="2" borderId="61"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0"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18"/>
  <sheetViews>
    <sheetView topLeftCell="A115" workbookViewId="0">
      <selection activeCell="F9" sqref="F9"/>
    </sheetView>
  </sheetViews>
  <sheetFormatPr defaultRowHeight="14.45"/>
  <cols>
    <col min="1" max="1" width="3.140625" customWidth="1"/>
    <col min="3" max="3" width="46.140625" customWidth="1"/>
    <col min="5" max="5" width="9.28515625" style="1" customWidth="1"/>
    <col min="6" max="7" width="9.28515625" customWidth="1"/>
    <col min="8" max="8" width="9.28515625" style="1" customWidth="1"/>
    <col min="9" max="10" width="9.28515625" customWidth="1"/>
    <col min="11" max="11" width="9.28515625" style="1" customWidth="1"/>
    <col min="12" max="13" width="9.28515625" customWidth="1"/>
  </cols>
  <sheetData>
    <row r="1" spans="2:13" ht="15" thickBot="1"/>
    <row r="2" spans="2:13">
      <c r="B2" s="153" t="s">
        <v>0</v>
      </c>
      <c r="C2" s="157" t="s">
        <v>1</v>
      </c>
      <c r="D2" s="155" t="s">
        <v>2</v>
      </c>
      <c r="E2" s="153" t="s">
        <v>3</v>
      </c>
      <c r="F2" s="154"/>
      <c r="G2" s="155"/>
      <c r="H2" s="153" t="s">
        <v>4</v>
      </c>
      <c r="I2" s="154"/>
      <c r="J2" s="155"/>
      <c r="K2" s="153" t="s">
        <v>5</v>
      </c>
      <c r="L2" s="154"/>
      <c r="M2" s="155"/>
    </row>
    <row r="3" spans="2:13" ht="43.15">
      <c r="B3" s="156"/>
      <c r="C3" s="158"/>
      <c r="D3" s="159"/>
      <c r="E3" s="11" t="s">
        <v>6</v>
      </c>
      <c r="F3" s="2" t="s">
        <v>7</v>
      </c>
      <c r="G3" s="121" t="s">
        <v>8</v>
      </c>
      <c r="H3" s="11" t="s">
        <v>6</v>
      </c>
      <c r="I3" s="2" t="s">
        <v>7</v>
      </c>
      <c r="J3" s="121" t="s">
        <v>8</v>
      </c>
      <c r="K3" s="11" t="s">
        <v>6</v>
      </c>
      <c r="L3" s="2" t="s">
        <v>7</v>
      </c>
      <c r="M3" s="121" t="s">
        <v>8</v>
      </c>
    </row>
    <row r="4" spans="2:13">
      <c r="B4" s="18" t="s">
        <v>9</v>
      </c>
      <c r="C4" s="4" t="s">
        <v>10</v>
      </c>
      <c r="D4" s="16"/>
      <c r="E4" s="12"/>
      <c r="F4" s="3"/>
      <c r="G4" s="16"/>
      <c r="H4" s="12"/>
      <c r="I4" s="3"/>
      <c r="J4" s="16"/>
      <c r="K4" s="12"/>
      <c r="L4" s="5"/>
      <c r="M4" s="13"/>
    </row>
    <row r="5" spans="2:13" ht="72">
      <c r="B5" s="19">
        <v>1</v>
      </c>
      <c r="C5" s="7" t="s">
        <v>11</v>
      </c>
      <c r="D5" s="17" t="s">
        <v>12</v>
      </c>
      <c r="E5" s="14">
        <f>+ROUND(K5/3,0)</f>
        <v>67</v>
      </c>
      <c r="F5" s="6"/>
      <c r="G5" s="17"/>
      <c r="H5" s="14">
        <f>ROUND(K5/3*2,0)</f>
        <v>133</v>
      </c>
      <c r="I5" s="6"/>
      <c r="J5" s="17"/>
      <c r="K5" s="14">
        <v>200</v>
      </c>
      <c r="L5" s="8"/>
      <c r="M5" s="15"/>
    </row>
    <row r="6" spans="2:13">
      <c r="B6" s="19"/>
      <c r="C6" s="9" t="s">
        <v>13</v>
      </c>
      <c r="D6" s="17"/>
      <c r="E6" s="14"/>
      <c r="F6" s="6"/>
      <c r="G6" s="17"/>
      <c r="H6" s="14"/>
      <c r="I6" s="6"/>
      <c r="J6" s="17"/>
      <c r="K6" s="14"/>
      <c r="L6" s="8"/>
      <c r="M6" s="15"/>
    </row>
    <row r="7" spans="2:13">
      <c r="B7" s="18" t="s">
        <v>14</v>
      </c>
      <c r="C7" s="4" t="s">
        <v>15</v>
      </c>
      <c r="D7" s="16"/>
      <c r="E7" s="12"/>
      <c r="F7" s="3"/>
      <c r="G7" s="16"/>
      <c r="H7" s="12"/>
      <c r="I7" s="3"/>
      <c r="J7" s="16"/>
      <c r="K7" s="12"/>
      <c r="L7" s="5"/>
      <c r="M7" s="13"/>
    </row>
    <row r="8" spans="2:13">
      <c r="B8" s="19"/>
      <c r="C8" s="9" t="s">
        <v>16</v>
      </c>
      <c r="D8" s="17"/>
      <c r="E8" s="14"/>
      <c r="F8" s="6"/>
      <c r="G8" s="17"/>
      <c r="H8" s="14"/>
      <c r="I8" s="6"/>
      <c r="J8" s="17"/>
      <c r="K8" s="14"/>
      <c r="L8" s="8"/>
      <c r="M8" s="15"/>
    </row>
    <row r="9" spans="2:13" ht="100.9">
      <c r="B9" s="19">
        <v>1</v>
      </c>
      <c r="C9" s="7" t="s">
        <v>17</v>
      </c>
      <c r="D9" s="17" t="s">
        <v>12</v>
      </c>
      <c r="E9" s="14">
        <f>+ROUND(K9/3,0)</f>
        <v>67</v>
      </c>
      <c r="F9" s="6"/>
      <c r="G9" s="17"/>
      <c r="H9" s="14">
        <f>ROUND(K9/3*2,0)</f>
        <v>133</v>
      </c>
      <c r="I9" s="6"/>
      <c r="J9" s="17"/>
      <c r="K9" s="14">
        <v>200</v>
      </c>
      <c r="L9" s="8"/>
      <c r="M9" s="15"/>
    </row>
    <row r="10" spans="2:13">
      <c r="B10" s="19"/>
      <c r="C10" s="9" t="s">
        <v>18</v>
      </c>
      <c r="D10" s="17"/>
      <c r="E10" s="14"/>
      <c r="F10" s="6"/>
      <c r="G10" s="17"/>
      <c r="H10" s="14"/>
      <c r="I10" s="6"/>
      <c r="J10" s="17"/>
      <c r="K10" s="14"/>
      <c r="L10" s="8"/>
      <c r="M10" s="15"/>
    </row>
    <row r="11" spans="2:13">
      <c r="B11" s="19">
        <v>1</v>
      </c>
      <c r="C11" s="7" t="s">
        <v>19</v>
      </c>
      <c r="D11" s="17" t="s">
        <v>20</v>
      </c>
      <c r="E11" s="14">
        <f t="shared" ref="E11:E12" si="0">+ROUND(K11/3,0)</f>
        <v>8667</v>
      </c>
      <c r="F11" s="6"/>
      <c r="G11" s="17"/>
      <c r="H11" s="14">
        <f t="shared" ref="H11:H26" si="1">ROUND(K11/3*2,0)</f>
        <v>17333</v>
      </c>
      <c r="I11" s="6"/>
      <c r="J11" s="17"/>
      <c r="K11" s="14">
        <v>26000</v>
      </c>
      <c r="L11" s="8"/>
      <c r="M11" s="15"/>
    </row>
    <row r="12" spans="2:13" ht="28.9">
      <c r="B12" s="19">
        <v>2</v>
      </c>
      <c r="C12" s="7" t="s">
        <v>21</v>
      </c>
      <c r="D12" s="17" t="s">
        <v>22</v>
      </c>
      <c r="E12" s="14">
        <f t="shared" si="0"/>
        <v>2247</v>
      </c>
      <c r="F12" s="6"/>
      <c r="G12" s="17"/>
      <c r="H12" s="14">
        <f t="shared" si="1"/>
        <v>4493</v>
      </c>
      <c r="I12" s="6"/>
      <c r="J12" s="17"/>
      <c r="K12" s="14">
        <v>6740</v>
      </c>
      <c r="L12" s="8"/>
      <c r="M12" s="15"/>
    </row>
    <row r="13" spans="2:13" ht="28.9">
      <c r="B13" s="19">
        <v>3</v>
      </c>
      <c r="C13" s="7" t="s">
        <v>23</v>
      </c>
      <c r="D13" s="17" t="s">
        <v>22</v>
      </c>
      <c r="E13" s="14">
        <f t="shared" ref="E13:E26" si="2">+ROUND(K13/3,0)</f>
        <v>5913</v>
      </c>
      <c r="F13" s="6"/>
      <c r="G13" s="17"/>
      <c r="H13" s="14">
        <f t="shared" si="1"/>
        <v>11827</v>
      </c>
      <c r="I13" s="6"/>
      <c r="J13" s="17"/>
      <c r="K13" s="14">
        <v>17740</v>
      </c>
      <c r="L13" s="8"/>
      <c r="M13" s="15"/>
    </row>
    <row r="14" spans="2:13" ht="28.9">
      <c r="B14" s="19">
        <v>4</v>
      </c>
      <c r="C14" s="7" t="s">
        <v>24</v>
      </c>
      <c r="D14" s="17" t="s">
        <v>22</v>
      </c>
      <c r="E14" s="14">
        <f t="shared" si="2"/>
        <v>5173</v>
      </c>
      <c r="F14" s="6"/>
      <c r="G14" s="17"/>
      <c r="H14" s="14">
        <f t="shared" si="1"/>
        <v>10347</v>
      </c>
      <c r="I14" s="6"/>
      <c r="J14" s="17"/>
      <c r="K14" s="14">
        <v>15520</v>
      </c>
      <c r="L14" s="8"/>
      <c r="M14" s="15"/>
    </row>
    <row r="15" spans="2:13" ht="28.9">
      <c r="B15" s="19">
        <v>5</v>
      </c>
      <c r="C15" s="7" t="s">
        <v>25</v>
      </c>
      <c r="D15" s="17" t="s">
        <v>22</v>
      </c>
      <c r="E15" s="14">
        <f t="shared" si="2"/>
        <v>3697</v>
      </c>
      <c r="F15" s="6"/>
      <c r="G15" s="17"/>
      <c r="H15" s="14">
        <f t="shared" si="1"/>
        <v>7393</v>
      </c>
      <c r="I15" s="6"/>
      <c r="J15" s="17"/>
      <c r="K15" s="14">
        <v>11090</v>
      </c>
      <c r="L15" s="8"/>
      <c r="M15" s="15"/>
    </row>
    <row r="16" spans="2:13">
      <c r="B16" s="19">
        <v>6</v>
      </c>
      <c r="C16" s="7" t="s">
        <v>26</v>
      </c>
      <c r="D16" s="17" t="s">
        <v>20</v>
      </c>
      <c r="E16" s="14">
        <f t="shared" si="2"/>
        <v>8667</v>
      </c>
      <c r="F16" s="6"/>
      <c r="G16" s="17"/>
      <c r="H16" s="14">
        <f t="shared" si="1"/>
        <v>17333</v>
      </c>
      <c r="I16" s="6"/>
      <c r="J16" s="17"/>
      <c r="K16" s="14">
        <v>26000</v>
      </c>
      <c r="L16" s="8"/>
      <c r="M16" s="15"/>
    </row>
    <row r="17" spans="2:13" ht="28.9">
      <c r="B17" s="19">
        <v>7</v>
      </c>
      <c r="C17" s="7" t="s">
        <v>27</v>
      </c>
      <c r="D17" s="17" t="s">
        <v>20</v>
      </c>
      <c r="E17" s="14">
        <f t="shared" si="2"/>
        <v>8667</v>
      </c>
      <c r="F17" s="6"/>
      <c r="G17" s="17"/>
      <c r="H17" s="14">
        <f t="shared" si="1"/>
        <v>17333</v>
      </c>
      <c r="I17" s="6"/>
      <c r="J17" s="17"/>
      <c r="K17" s="14">
        <v>26000</v>
      </c>
      <c r="L17" s="8"/>
      <c r="M17" s="15"/>
    </row>
    <row r="18" spans="2:13" ht="28.9">
      <c r="B18" s="19">
        <v>8</v>
      </c>
      <c r="C18" s="7" t="s">
        <v>28</v>
      </c>
      <c r="D18" s="17" t="s">
        <v>22</v>
      </c>
      <c r="E18" s="14">
        <f t="shared" si="2"/>
        <v>5913</v>
      </c>
      <c r="F18" s="6"/>
      <c r="G18" s="17"/>
      <c r="H18" s="14">
        <f t="shared" si="1"/>
        <v>11827</v>
      </c>
      <c r="I18" s="6"/>
      <c r="J18" s="17"/>
      <c r="K18" s="14">
        <v>17740</v>
      </c>
      <c r="L18" s="8"/>
      <c r="M18" s="15"/>
    </row>
    <row r="19" spans="2:13" ht="28.9">
      <c r="B19" s="19">
        <v>9</v>
      </c>
      <c r="C19" s="7" t="s">
        <v>29</v>
      </c>
      <c r="D19" s="17" t="s">
        <v>22</v>
      </c>
      <c r="E19" s="14">
        <f t="shared" si="2"/>
        <v>5173</v>
      </c>
      <c r="F19" s="6"/>
      <c r="G19" s="17"/>
      <c r="H19" s="14">
        <f t="shared" si="1"/>
        <v>10347</v>
      </c>
      <c r="I19" s="6"/>
      <c r="J19" s="17"/>
      <c r="K19" s="14">
        <v>15520</v>
      </c>
      <c r="L19" s="8"/>
      <c r="M19" s="15"/>
    </row>
    <row r="20" spans="2:13" ht="28.9">
      <c r="B20" s="19">
        <v>10</v>
      </c>
      <c r="C20" s="7" t="s">
        <v>30</v>
      </c>
      <c r="D20" s="17" t="s">
        <v>22</v>
      </c>
      <c r="E20" s="14">
        <f t="shared" si="2"/>
        <v>3697</v>
      </c>
      <c r="F20" s="6"/>
      <c r="G20" s="17"/>
      <c r="H20" s="14">
        <f t="shared" si="1"/>
        <v>7393</v>
      </c>
      <c r="I20" s="6"/>
      <c r="J20" s="17"/>
      <c r="K20" s="14">
        <v>11090</v>
      </c>
      <c r="L20" s="8"/>
      <c r="M20" s="15"/>
    </row>
    <row r="21" spans="2:13">
      <c r="B21" s="19">
        <v>11</v>
      </c>
      <c r="C21" s="7" t="s">
        <v>31</v>
      </c>
      <c r="D21" s="17" t="s">
        <v>22</v>
      </c>
      <c r="E21" s="14">
        <f t="shared" si="2"/>
        <v>900</v>
      </c>
      <c r="F21" s="6"/>
      <c r="G21" s="17"/>
      <c r="H21" s="14">
        <f t="shared" si="1"/>
        <v>1800</v>
      </c>
      <c r="I21" s="6"/>
      <c r="J21" s="17"/>
      <c r="K21" s="14">
        <v>2700</v>
      </c>
      <c r="L21" s="8"/>
      <c r="M21" s="15"/>
    </row>
    <row r="22" spans="2:13">
      <c r="B22" s="19">
        <v>12</v>
      </c>
      <c r="C22" s="7" t="s">
        <v>32</v>
      </c>
      <c r="D22" s="17" t="s">
        <v>22</v>
      </c>
      <c r="E22" s="14">
        <f t="shared" si="2"/>
        <v>787</v>
      </c>
      <c r="F22" s="6"/>
      <c r="G22" s="17"/>
      <c r="H22" s="14">
        <f t="shared" si="1"/>
        <v>1573</v>
      </c>
      <c r="I22" s="6"/>
      <c r="J22" s="17"/>
      <c r="K22" s="14">
        <v>2360</v>
      </c>
      <c r="L22" s="8"/>
      <c r="M22" s="15"/>
    </row>
    <row r="23" spans="2:13">
      <c r="B23" s="19">
        <v>13</v>
      </c>
      <c r="C23" s="7" t="s">
        <v>33</v>
      </c>
      <c r="D23" s="17" t="s">
        <v>22</v>
      </c>
      <c r="E23" s="14">
        <f t="shared" si="2"/>
        <v>563</v>
      </c>
      <c r="F23" s="6"/>
      <c r="G23" s="17"/>
      <c r="H23" s="14">
        <f t="shared" si="1"/>
        <v>1127</v>
      </c>
      <c r="I23" s="6"/>
      <c r="J23" s="17"/>
      <c r="K23" s="14">
        <v>1690</v>
      </c>
      <c r="L23" s="8"/>
      <c r="M23" s="15"/>
    </row>
    <row r="24" spans="2:13">
      <c r="B24" s="19">
        <v>14</v>
      </c>
      <c r="C24" s="7" t="s">
        <v>34</v>
      </c>
      <c r="D24" s="17" t="s">
        <v>22</v>
      </c>
      <c r="E24" s="14">
        <f t="shared" si="2"/>
        <v>1127</v>
      </c>
      <c r="F24" s="6"/>
      <c r="G24" s="17"/>
      <c r="H24" s="14">
        <f t="shared" si="1"/>
        <v>2253</v>
      </c>
      <c r="I24" s="6"/>
      <c r="J24" s="17"/>
      <c r="K24" s="14">
        <v>3380</v>
      </c>
      <c r="L24" s="8"/>
      <c r="M24" s="15"/>
    </row>
    <row r="25" spans="2:13">
      <c r="B25" s="19">
        <v>15</v>
      </c>
      <c r="C25" s="7" t="s">
        <v>35</v>
      </c>
      <c r="D25" s="17" t="s">
        <v>22</v>
      </c>
      <c r="E25" s="14">
        <f t="shared" si="2"/>
        <v>987</v>
      </c>
      <c r="F25" s="6"/>
      <c r="G25" s="17"/>
      <c r="H25" s="14">
        <f t="shared" si="1"/>
        <v>1973</v>
      </c>
      <c r="I25" s="6"/>
      <c r="J25" s="17"/>
      <c r="K25" s="14">
        <v>2960</v>
      </c>
      <c r="L25" s="8"/>
      <c r="M25" s="15"/>
    </row>
    <row r="26" spans="2:13">
      <c r="B26" s="19">
        <v>16</v>
      </c>
      <c r="C26" s="7" t="s">
        <v>36</v>
      </c>
      <c r="D26" s="17" t="s">
        <v>22</v>
      </c>
      <c r="E26" s="14">
        <f t="shared" si="2"/>
        <v>703</v>
      </c>
      <c r="F26" s="6"/>
      <c r="G26" s="17"/>
      <c r="H26" s="14">
        <f t="shared" si="1"/>
        <v>1407</v>
      </c>
      <c r="I26" s="6"/>
      <c r="J26" s="17"/>
      <c r="K26" s="14">
        <v>2110</v>
      </c>
      <c r="L26" s="8"/>
      <c r="M26" s="15"/>
    </row>
    <row r="27" spans="2:13">
      <c r="B27" s="19"/>
      <c r="C27" s="9" t="s">
        <v>37</v>
      </c>
      <c r="D27" s="17"/>
      <c r="E27" s="14"/>
      <c r="F27" s="6"/>
      <c r="G27" s="17"/>
      <c r="H27" s="14"/>
      <c r="I27" s="6"/>
      <c r="J27" s="17"/>
      <c r="K27" s="14"/>
      <c r="L27" s="8"/>
      <c r="M27" s="15"/>
    </row>
    <row r="28" spans="2:13" ht="28.9">
      <c r="B28" s="19">
        <v>1</v>
      </c>
      <c r="C28" s="7" t="s">
        <v>38</v>
      </c>
      <c r="D28" s="17" t="s">
        <v>22</v>
      </c>
      <c r="E28" s="14">
        <f t="shared" ref="E28:E33" si="3">+ROUND(K28/3,0)</f>
        <v>2820</v>
      </c>
      <c r="F28" s="6"/>
      <c r="G28" s="17"/>
      <c r="H28" s="14">
        <f t="shared" ref="H28:H33" si="4">ROUND(K28/3*2,0)</f>
        <v>5640</v>
      </c>
      <c r="I28" s="6"/>
      <c r="J28" s="17"/>
      <c r="K28" s="14">
        <v>8460</v>
      </c>
      <c r="L28" s="8"/>
      <c r="M28" s="15"/>
    </row>
    <row r="29" spans="2:13">
      <c r="B29" s="19">
        <v>2</v>
      </c>
      <c r="C29" s="7" t="s">
        <v>39</v>
      </c>
      <c r="D29" s="17" t="s">
        <v>22</v>
      </c>
      <c r="E29" s="14">
        <f t="shared" si="3"/>
        <v>4533</v>
      </c>
      <c r="F29" s="6"/>
      <c r="G29" s="17"/>
      <c r="H29" s="14">
        <f t="shared" si="4"/>
        <v>9067</v>
      </c>
      <c r="I29" s="6"/>
      <c r="J29" s="17"/>
      <c r="K29" s="14">
        <v>13600</v>
      </c>
      <c r="L29" s="8"/>
      <c r="M29" s="15"/>
    </row>
    <row r="30" spans="2:13">
      <c r="B30" s="19">
        <v>3</v>
      </c>
      <c r="C30" s="7" t="s">
        <v>40</v>
      </c>
      <c r="D30" s="17" t="s">
        <v>22</v>
      </c>
      <c r="E30" s="14">
        <f t="shared" si="3"/>
        <v>4533</v>
      </c>
      <c r="F30" s="6"/>
      <c r="G30" s="17"/>
      <c r="H30" s="14">
        <f t="shared" si="4"/>
        <v>9067</v>
      </c>
      <c r="I30" s="6"/>
      <c r="J30" s="17"/>
      <c r="K30" s="14">
        <v>13600</v>
      </c>
      <c r="L30" s="8"/>
      <c r="M30" s="15"/>
    </row>
    <row r="31" spans="2:13">
      <c r="B31" s="19">
        <v>4</v>
      </c>
      <c r="C31" s="7" t="s">
        <v>41</v>
      </c>
      <c r="D31" s="17" t="s">
        <v>20</v>
      </c>
      <c r="E31" s="14">
        <f t="shared" si="3"/>
        <v>2570</v>
      </c>
      <c r="F31" s="6"/>
      <c r="G31" s="17"/>
      <c r="H31" s="14">
        <f t="shared" si="4"/>
        <v>5140</v>
      </c>
      <c r="I31" s="6"/>
      <c r="J31" s="17"/>
      <c r="K31" s="14">
        <v>7710</v>
      </c>
      <c r="L31" s="8"/>
      <c r="M31" s="15"/>
    </row>
    <row r="32" spans="2:13">
      <c r="B32" s="19">
        <v>5</v>
      </c>
      <c r="C32" s="7" t="s">
        <v>42</v>
      </c>
      <c r="D32" s="17" t="s">
        <v>12</v>
      </c>
      <c r="E32" s="14">
        <f t="shared" si="3"/>
        <v>67</v>
      </c>
      <c r="F32" s="6"/>
      <c r="G32" s="17"/>
      <c r="H32" s="14">
        <f t="shared" si="4"/>
        <v>133</v>
      </c>
      <c r="I32" s="6"/>
      <c r="J32" s="17"/>
      <c r="K32" s="14">
        <v>200</v>
      </c>
      <c r="L32" s="8"/>
      <c r="M32" s="15"/>
    </row>
    <row r="33" spans="2:13">
      <c r="B33" s="19">
        <v>6</v>
      </c>
      <c r="C33" s="7" t="s">
        <v>43</v>
      </c>
      <c r="D33" s="17" t="s">
        <v>20</v>
      </c>
      <c r="E33" s="14">
        <f t="shared" si="3"/>
        <v>2647</v>
      </c>
      <c r="F33" s="6"/>
      <c r="G33" s="17"/>
      <c r="H33" s="14">
        <f t="shared" si="4"/>
        <v>5293</v>
      </c>
      <c r="I33" s="6"/>
      <c r="J33" s="17"/>
      <c r="K33" s="14">
        <v>7940</v>
      </c>
      <c r="L33" s="8"/>
      <c r="M33" s="15"/>
    </row>
    <row r="34" spans="2:13">
      <c r="B34" s="19"/>
      <c r="C34" s="9" t="s">
        <v>44</v>
      </c>
      <c r="D34" s="17"/>
      <c r="E34" s="14"/>
      <c r="F34" s="6"/>
      <c r="G34" s="17"/>
      <c r="H34" s="14"/>
      <c r="I34" s="6"/>
      <c r="J34" s="17"/>
      <c r="K34" s="14"/>
      <c r="L34" s="8"/>
      <c r="M34" s="15"/>
    </row>
    <row r="35" spans="2:13">
      <c r="B35" s="19">
        <v>1</v>
      </c>
      <c r="C35" s="7" t="s">
        <v>45</v>
      </c>
      <c r="D35" s="17" t="s">
        <v>20</v>
      </c>
      <c r="E35" s="14">
        <f t="shared" ref="E35:E38" si="5">+ROUND(K35/3,0)</f>
        <v>1897</v>
      </c>
      <c r="F35" s="6"/>
      <c r="G35" s="17"/>
      <c r="H35" s="14">
        <f t="shared" ref="H35:H38" si="6">ROUND(K35/3*2,0)</f>
        <v>3793</v>
      </c>
      <c r="I35" s="6"/>
      <c r="J35" s="17"/>
      <c r="K35" s="14">
        <v>5690</v>
      </c>
      <c r="L35" s="8"/>
      <c r="M35" s="15"/>
    </row>
    <row r="36" spans="2:13">
      <c r="B36" s="19">
        <v>2</v>
      </c>
      <c r="C36" s="7" t="s">
        <v>46</v>
      </c>
      <c r="D36" s="17" t="s">
        <v>20</v>
      </c>
      <c r="E36" s="14">
        <f t="shared" si="5"/>
        <v>1660</v>
      </c>
      <c r="F36" s="6"/>
      <c r="G36" s="17"/>
      <c r="H36" s="14">
        <f t="shared" si="6"/>
        <v>3320</v>
      </c>
      <c r="I36" s="6"/>
      <c r="J36" s="17"/>
      <c r="K36" s="14">
        <v>4980</v>
      </c>
      <c r="L36" s="8"/>
      <c r="M36" s="15"/>
    </row>
    <row r="37" spans="2:13">
      <c r="B37" s="19">
        <v>3</v>
      </c>
      <c r="C37" s="7" t="s">
        <v>47</v>
      </c>
      <c r="D37" s="17" t="s">
        <v>20</v>
      </c>
      <c r="E37" s="14">
        <f t="shared" si="5"/>
        <v>1187</v>
      </c>
      <c r="F37" s="6"/>
      <c r="G37" s="17"/>
      <c r="H37" s="14">
        <f t="shared" si="6"/>
        <v>2373</v>
      </c>
      <c r="I37" s="6"/>
      <c r="J37" s="17"/>
      <c r="K37" s="14">
        <v>3560</v>
      </c>
      <c r="L37" s="8"/>
      <c r="M37" s="15"/>
    </row>
    <row r="38" spans="2:13">
      <c r="B38" s="19">
        <v>4</v>
      </c>
      <c r="C38" s="7" t="s">
        <v>48</v>
      </c>
      <c r="D38" s="17" t="s">
        <v>20</v>
      </c>
      <c r="E38" s="14">
        <f t="shared" si="5"/>
        <v>9467</v>
      </c>
      <c r="F38" s="6"/>
      <c r="G38" s="17"/>
      <c r="H38" s="14">
        <f t="shared" si="6"/>
        <v>18933</v>
      </c>
      <c r="I38" s="6"/>
      <c r="J38" s="17"/>
      <c r="K38" s="14">
        <v>28400</v>
      </c>
      <c r="L38" s="8"/>
      <c r="M38" s="15"/>
    </row>
    <row r="39" spans="2:13">
      <c r="B39" s="19"/>
      <c r="C39" s="9" t="s">
        <v>49</v>
      </c>
      <c r="D39" s="17"/>
      <c r="E39" s="14"/>
      <c r="F39" s="6"/>
      <c r="G39" s="17"/>
      <c r="H39" s="14"/>
      <c r="I39" s="6"/>
      <c r="J39" s="17"/>
      <c r="K39" s="14"/>
      <c r="L39" s="8"/>
      <c r="M39" s="15"/>
    </row>
    <row r="40" spans="2:13" ht="28.9">
      <c r="B40" s="19">
        <v>1</v>
      </c>
      <c r="C40" s="7" t="s">
        <v>50</v>
      </c>
      <c r="D40" s="17" t="s">
        <v>51</v>
      </c>
      <c r="E40" s="14">
        <f t="shared" ref="E40:E44" si="7">+ROUND(K40/3,0)</f>
        <v>133</v>
      </c>
      <c r="F40" s="6"/>
      <c r="G40" s="17"/>
      <c r="H40" s="14">
        <f t="shared" ref="H40:H44" si="8">ROUND(K40/3*2,0)</f>
        <v>267</v>
      </c>
      <c r="I40" s="6"/>
      <c r="J40" s="17"/>
      <c r="K40" s="14">
        <v>400</v>
      </c>
      <c r="L40" s="8"/>
      <c r="M40" s="15"/>
    </row>
    <row r="41" spans="2:13" ht="28.9">
      <c r="B41" s="19">
        <v>2</v>
      </c>
      <c r="C41" s="7" t="s">
        <v>52</v>
      </c>
      <c r="D41" s="17" t="s">
        <v>51</v>
      </c>
      <c r="E41" s="14">
        <f t="shared" si="7"/>
        <v>133</v>
      </c>
      <c r="F41" s="6"/>
      <c r="G41" s="17"/>
      <c r="H41" s="14">
        <f t="shared" si="8"/>
        <v>267</v>
      </c>
      <c r="I41" s="6"/>
      <c r="J41" s="17"/>
      <c r="K41" s="14">
        <v>400</v>
      </c>
      <c r="L41" s="8"/>
      <c r="M41" s="15"/>
    </row>
    <row r="42" spans="2:13" ht="28.9">
      <c r="B42" s="19">
        <v>3</v>
      </c>
      <c r="C42" s="7" t="s">
        <v>53</v>
      </c>
      <c r="D42" s="17" t="s">
        <v>54</v>
      </c>
      <c r="E42" s="14">
        <f t="shared" si="7"/>
        <v>93</v>
      </c>
      <c r="F42" s="6"/>
      <c r="G42" s="17"/>
      <c r="H42" s="14">
        <f t="shared" si="8"/>
        <v>187</v>
      </c>
      <c r="I42" s="6"/>
      <c r="J42" s="17"/>
      <c r="K42" s="14">
        <v>280</v>
      </c>
      <c r="L42" s="8"/>
      <c r="M42" s="15"/>
    </row>
    <row r="43" spans="2:13" ht="28.9">
      <c r="B43" s="19">
        <v>4</v>
      </c>
      <c r="C43" s="7" t="s">
        <v>55</v>
      </c>
      <c r="D43" s="17" t="s">
        <v>54</v>
      </c>
      <c r="E43" s="14">
        <f t="shared" si="7"/>
        <v>40</v>
      </c>
      <c r="F43" s="6"/>
      <c r="G43" s="17"/>
      <c r="H43" s="14">
        <f t="shared" si="8"/>
        <v>80</v>
      </c>
      <c r="I43" s="6"/>
      <c r="J43" s="17"/>
      <c r="K43" s="14">
        <v>120</v>
      </c>
      <c r="L43" s="8"/>
      <c r="M43" s="15"/>
    </row>
    <row r="44" spans="2:13" ht="28.9">
      <c r="B44" s="19">
        <v>5</v>
      </c>
      <c r="C44" s="7" t="s">
        <v>56</v>
      </c>
      <c r="D44" s="17" t="s">
        <v>54</v>
      </c>
      <c r="E44" s="14">
        <f t="shared" si="7"/>
        <v>133</v>
      </c>
      <c r="F44" s="6"/>
      <c r="G44" s="17"/>
      <c r="H44" s="14">
        <f t="shared" si="8"/>
        <v>267</v>
      </c>
      <c r="I44" s="6"/>
      <c r="J44" s="17"/>
      <c r="K44" s="14">
        <v>400</v>
      </c>
      <c r="L44" s="8"/>
      <c r="M44" s="15"/>
    </row>
    <row r="45" spans="2:13">
      <c r="B45" s="19"/>
      <c r="C45" s="9" t="s">
        <v>57</v>
      </c>
      <c r="D45" s="17"/>
      <c r="E45" s="14"/>
      <c r="F45" s="6"/>
      <c r="G45" s="17"/>
      <c r="H45" s="14"/>
      <c r="I45" s="6"/>
      <c r="J45" s="17"/>
      <c r="K45" s="14"/>
      <c r="L45" s="8"/>
      <c r="M45" s="15"/>
    </row>
    <row r="46" spans="2:13">
      <c r="B46" s="19">
        <v>1</v>
      </c>
      <c r="C46" s="7" t="s">
        <v>58</v>
      </c>
      <c r="D46" s="17" t="s">
        <v>20</v>
      </c>
      <c r="E46" s="14">
        <f>+ROUND(K46/3,0)</f>
        <v>11467</v>
      </c>
      <c r="F46" s="6"/>
      <c r="G46" s="17"/>
      <c r="H46" s="14">
        <f t="shared" ref="H46" si="9">ROUND(K46/3*2,0)</f>
        <v>22933</v>
      </c>
      <c r="I46" s="6"/>
      <c r="J46" s="17"/>
      <c r="K46" s="14">
        <v>34400</v>
      </c>
      <c r="L46" s="8"/>
      <c r="M46" s="15"/>
    </row>
    <row r="47" spans="2:13">
      <c r="B47" s="19"/>
      <c r="C47" s="9" t="s">
        <v>59</v>
      </c>
      <c r="D47" s="17"/>
      <c r="E47" s="14"/>
      <c r="F47" s="6"/>
      <c r="G47" s="17"/>
      <c r="H47" s="14"/>
      <c r="I47" s="6"/>
      <c r="J47" s="17"/>
      <c r="K47" s="14"/>
      <c r="L47" s="8"/>
      <c r="M47" s="15"/>
    </row>
    <row r="48" spans="2:13">
      <c r="B48" s="19">
        <v>1</v>
      </c>
      <c r="C48" s="7" t="s">
        <v>60</v>
      </c>
      <c r="D48" s="17" t="s">
        <v>22</v>
      </c>
      <c r="E48" s="14">
        <f t="shared" ref="E48:E49" si="10">+ROUND(K48/3,0)</f>
        <v>2800</v>
      </c>
      <c r="F48" s="6"/>
      <c r="G48" s="17"/>
      <c r="H48" s="14">
        <f t="shared" ref="H48:H49" si="11">ROUND(K48/3*2,0)</f>
        <v>5600</v>
      </c>
      <c r="I48" s="6"/>
      <c r="J48" s="17"/>
      <c r="K48" s="14">
        <v>8400</v>
      </c>
      <c r="L48" s="8"/>
      <c r="M48" s="15"/>
    </row>
    <row r="49" spans="2:13">
      <c r="B49" s="19">
        <v>2</v>
      </c>
      <c r="C49" s="7" t="s">
        <v>61</v>
      </c>
      <c r="D49" s="17" t="s">
        <v>22</v>
      </c>
      <c r="E49" s="14">
        <f t="shared" si="10"/>
        <v>1600</v>
      </c>
      <c r="F49" s="6"/>
      <c r="G49" s="17"/>
      <c r="H49" s="14">
        <f t="shared" si="11"/>
        <v>3200</v>
      </c>
      <c r="I49" s="6"/>
      <c r="J49" s="17"/>
      <c r="K49" s="14">
        <v>4800</v>
      </c>
      <c r="L49" s="8"/>
      <c r="M49" s="15"/>
    </row>
    <row r="50" spans="2:13">
      <c r="B50" s="19"/>
      <c r="C50" s="9" t="s">
        <v>62</v>
      </c>
      <c r="D50" s="17"/>
      <c r="E50" s="14"/>
      <c r="F50" s="6"/>
      <c r="G50" s="17"/>
      <c r="H50" s="14"/>
      <c r="I50" s="6"/>
      <c r="J50" s="17"/>
      <c r="K50" s="14"/>
      <c r="L50" s="8"/>
      <c r="M50" s="15"/>
    </row>
    <row r="51" spans="2:13" ht="28.9">
      <c r="B51" s="19">
        <v>1</v>
      </c>
      <c r="C51" s="7" t="s">
        <v>63</v>
      </c>
      <c r="D51" s="17" t="s">
        <v>54</v>
      </c>
      <c r="E51" s="14">
        <f t="shared" ref="E51:E55" si="12">+ROUND(K51/3,0)</f>
        <v>400</v>
      </c>
      <c r="F51" s="6"/>
      <c r="G51" s="17"/>
      <c r="H51" s="14">
        <f t="shared" ref="H51:H55" si="13">ROUND(K51/3*2,0)</f>
        <v>800</v>
      </c>
      <c r="I51" s="6"/>
      <c r="J51" s="17"/>
      <c r="K51" s="14">
        <v>1200</v>
      </c>
      <c r="L51" s="8"/>
      <c r="M51" s="15"/>
    </row>
    <row r="52" spans="2:13" ht="28.9">
      <c r="B52" s="19">
        <v>2</v>
      </c>
      <c r="C52" s="7" t="s">
        <v>64</v>
      </c>
      <c r="D52" s="17" t="s">
        <v>54</v>
      </c>
      <c r="E52" s="14">
        <f t="shared" si="12"/>
        <v>133</v>
      </c>
      <c r="F52" s="6"/>
      <c r="G52" s="17"/>
      <c r="H52" s="14">
        <f t="shared" si="13"/>
        <v>267</v>
      </c>
      <c r="I52" s="6"/>
      <c r="J52" s="17"/>
      <c r="K52" s="14">
        <v>400</v>
      </c>
      <c r="L52" s="8"/>
      <c r="M52" s="15"/>
    </row>
    <row r="53" spans="2:13" ht="43.15">
      <c r="B53" s="19">
        <v>3</v>
      </c>
      <c r="C53" s="7" t="s">
        <v>65</v>
      </c>
      <c r="D53" s="17" t="s">
        <v>54</v>
      </c>
      <c r="E53" s="14">
        <f t="shared" si="12"/>
        <v>200</v>
      </c>
      <c r="F53" s="6"/>
      <c r="G53" s="17"/>
      <c r="H53" s="14">
        <f t="shared" si="13"/>
        <v>400</v>
      </c>
      <c r="I53" s="6"/>
      <c r="J53" s="17"/>
      <c r="K53" s="14">
        <v>600</v>
      </c>
      <c r="L53" s="8"/>
      <c r="M53" s="15"/>
    </row>
    <row r="54" spans="2:13" ht="57.6">
      <c r="B54" s="19">
        <v>4</v>
      </c>
      <c r="C54" s="7" t="s">
        <v>66</v>
      </c>
      <c r="D54" s="17" t="s">
        <v>54</v>
      </c>
      <c r="E54" s="14">
        <f t="shared" si="12"/>
        <v>267</v>
      </c>
      <c r="F54" s="6"/>
      <c r="G54" s="17"/>
      <c r="H54" s="14">
        <f t="shared" si="13"/>
        <v>533</v>
      </c>
      <c r="I54" s="6"/>
      <c r="J54" s="17"/>
      <c r="K54" s="14">
        <v>800</v>
      </c>
      <c r="L54" s="8"/>
      <c r="M54" s="15"/>
    </row>
    <row r="55" spans="2:13" ht="28.9">
      <c r="B55" s="19">
        <v>5</v>
      </c>
      <c r="C55" s="7" t="s">
        <v>67</v>
      </c>
      <c r="D55" s="17" t="s">
        <v>12</v>
      </c>
      <c r="E55" s="14">
        <f t="shared" si="12"/>
        <v>10</v>
      </c>
      <c r="F55" s="6"/>
      <c r="G55" s="17"/>
      <c r="H55" s="14">
        <f t="shared" si="13"/>
        <v>20</v>
      </c>
      <c r="I55" s="6"/>
      <c r="J55" s="17"/>
      <c r="K55" s="14">
        <v>30</v>
      </c>
      <c r="L55" s="8"/>
      <c r="M55" s="15"/>
    </row>
    <row r="56" spans="2:13" ht="28.9">
      <c r="B56" s="19"/>
      <c r="C56" s="9" t="s">
        <v>68</v>
      </c>
      <c r="D56" s="17" t="s">
        <v>12</v>
      </c>
      <c r="E56" s="14">
        <f t="shared" ref="E56" si="14">+ROUND(K56/3,0)</f>
        <v>10</v>
      </c>
      <c r="F56" s="6"/>
      <c r="G56" s="17"/>
      <c r="H56" s="14">
        <f t="shared" ref="H56" si="15">ROUND(K56/3*2,0)</f>
        <v>20</v>
      </c>
      <c r="I56" s="6"/>
      <c r="J56" s="17"/>
      <c r="K56" s="14">
        <v>30</v>
      </c>
      <c r="L56" s="8"/>
      <c r="M56" s="15"/>
    </row>
    <row r="57" spans="2:13">
      <c r="B57" s="19"/>
      <c r="C57" s="10" t="s">
        <v>69</v>
      </c>
      <c r="D57" s="17"/>
      <c r="E57" s="14"/>
      <c r="F57" s="6"/>
      <c r="G57" s="17"/>
      <c r="H57" s="14"/>
      <c r="I57" s="6"/>
      <c r="J57" s="17"/>
      <c r="K57" s="14"/>
      <c r="L57" s="8"/>
      <c r="M57" s="15"/>
    </row>
    <row r="58" spans="2:13" ht="43.15">
      <c r="B58" s="18" t="s">
        <v>70</v>
      </c>
      <c r="C58" s="4" t="s">
        <v>71</v>
      </c>
      <c r="D58" s="16"/>
      <c r="E58" s="12"/>
      <c r="F58" s="3"/>
      <c r="G58" s="16"/>
      <c r="H58" s="12"/>
      <c r="I58" s="3"/>
      <c r="J58" s="16"/>
      <c r="K58" s="12"/>
      <c r="L58" s="5"/>
      <c r="M58" s="13"/>
    </row>
    <row r="59" spans="2:13">
      <c r="B59" s="19"/>
      <c r="C59" s="9" t="s">
        <v>18</v>
      </c>
      <c r="D59" s="17"/>
      <c r="E59" s="14"/>
      <c r="F59" s="6"/>
      <c r="G59" s="17"/>
      <c r="H59" s="14"/>
      <c r="I59" s="6"/>
      <c r="J59" s="17"/>
      <c r="K59" s="14"/>
      <c r="L59" s="8"/>
      <c r="M59" s="15"/>
    </row>
    <row r="60" spans="2:13">
      <c r="B60" s="19">
        <v>1</v>
      </c>
      <c r="C60" s="7" t="s">
        <v>72</v>
      </c>
      <c r="D60" s="17" t="s">
        <v>20</v>
      </c>
      <c r="E60" s="14">
        <f t="shared" ref="E60:E76" si="16">+ROUND(K60/3,0)</f>
        <v>8667</v>
      </c>
      <c r="F60" s="6"/>
      <c r="G60" s="17"/>
      <c r="H60" s="14">
        <f t="shared" ref="H60:H76" si="17">ROUND(K60/3*2,0)</f>
        <v>17333</v>
      </c>
      <c r="I60" s="6"/>
      <c r="J60" s="17"/>
      <c r="K60" s="14">
        <v>26000</v>
      </c>
      <c r="L60" s="8"/>
      <c r="M60" s="15"/>
    </row>
    <row r="61" spans="2:13">
      <c r="B61" s="19">
        <v>2</v>
      </c>
      <c r="C61" s="7" t="s">
        <v>73</v>
      </c>
      <c r="D61" s="17" t="s">
        <v>22</v>
      </c>
      <c r="E61" s="14">
        <f t="shared" si="16"/>
        <v>2247</v>
      </c>
      <c r="F61" s="6"/>
      <c r="G61" s="17"/>
      <c r="H61" s="14">
        <f t="shared" si="17"/>
        <v>4493</v>
      </c>
      <c r="I61" s="6"/>
      <c r="J61" s="17"/>
      <c r="K61" s="14">
        <v>6740</v>
      </c>
      <c r="L61" s="8"/>
      <c r="M61" s="15"/>
    </row>
    <row r="62" spans="2:13">
      <c r="B62" s="19">
        <v>3</v>
      </c>
      <c r="C62" s="7" t="s">
        <v>74</v>
      </c>
      <c r="D62" s="17" t="s">
        <v>22</v>
      </c>
      <c r="E62" s="14">
        <f t="shared" si="16"/>
        <v>5913</v>
      </c>
      <c r="F62" s="6"/>
      <c r="G62" s="17"/>
      <c r="H62" s="14">
        <f t="shared" si="17"/>
        <v>11827</v>
      </c>
      <c r="I62" s="6"/>
      <c r="J62" s="17"/>
      <c r="K62" s="14">
        <v>17740</v>
      </c>
      <c r="L62" s="8"/>
      <c r="M62" s="15"/>
    </row>
    <row r="63" spans="2:13">
      <c r="B63" s="19">
        <v>4</v>
      </c>
      <c r="C63" s="7" t="s">
        <v>75</v>
      </c>
      <c r="D63" s="17" t="s">
        <v>22</v>
      </c>
      <c r="E63" s="14">
        <f t="shared" si="16"/>
        <v>5173</v>
      </c>
      <c r="F63" s="6"/>
      <c r="G63" s="17"/>
      <c r="H63" s="14">
        <f t="shared" si="17"/>
        <v>10347</v>
      </c>
      <c r="I63" s="6"/>
      <c r="J63" s="17"/>
      <c r="K63" s="14">
        <v>15520</v>
      </c>
      <c r="L63" s="8"/>
      <c r="M63" s="15"/>
    </row>
    <row r="64" spans="2:13">
      <c r="B64" s="19">
        <v>5</v>
      </c>
      <c r="C64" s="7" t="s">
        <v>76</v>
      </c>
      <c r="D64" s="17" t="s">
        <v>22</v>
      </c>
      <c r="E64" s="14">
        <f t="shared" si="16"/>
        <v>3697</v>
      </c>
      <c r="F64" s="6"/>
      <c r="G64" s="17"/>
      <c r="H64" s="14">
        <f t="shared" si="17"/>
        <v>7393</v>
      </c>
      <c r="I64" s="6"/>
      <c r="J64" s="17"/>
      <c r="K64" s="14">
        <v>11090</v>
      </c>
      <c r="L64" s="8"/>
      <c r="M64" s="15"/>
    </row>
    <row r="65" spans="2:13">
      <c r="B65" s="19">
        <v>6</v>
      </c>
      <c r="C65" s="7" t="s">
        <v>77</v>
      </c>
      <c r="D65" s="17" t="s">
        <v>20</v>
      </c>
      <c r="E65" s="14">
        <f t="shared" si="16"/>
        <v>8667</v>
      </c>
      <c r="F65" s="6"/>
      <c r="G65" s="17"/>
      <c r="H65" s="14">
        <f t="shared" si="17"/>
        <v>17333</v>
      </c>
      <c r="I65" s="6"/>
      <c r="J65" s="17"/>
      <c r="K65" s="14">
        <v>26000</v>
      </c>
      <c r="L65" s="8"/>
      <c r="M65" s="15"/>
    </row>
    <row r="66" spans="2:13">
      <c r="B66" s="19">
        <v>7</v>
      </c>
      <c r="C66" s="7" t="s">
        <v>78</v>
      </c>
      <c r="D66" s="17" t="s">
        <v>20</v>
      </c>
      <c r="E66" s="14">
        <f t="shared" si="16"/>
        <v>8667</v>
      </c>
      <c r="F66" s="6"/>
      <c r="G66" s="17"/>
      <c r="H66" s="14">
        <f t="shared" si="17"/>
        <v>17333</v>
      </c>
      <c r="I66" s="6"/>
      <c r="J66" s="17"/>
      <c r="K66" s="14">
        <v>26000</v>
      </c>
      <c r="L66" s="8"/>
      <c r="M66" s="15"/>
    </row>
    <row r="67" spans="2:13">
      <c r="B67" s="19">
        <v>8</v>
      </c>
      <c r="C67" s="7" t="s">
        <v>79</v>
      </c>
      <c r="D67" s="17" t="s">
        <v>20</v>
      </c>
      <c r="E67" s="14">
        <f t="shared" si="16"/>
        <v>8667</v>
      </c>
      <c r="F67" s="6"/>
      <c r="G67" s="17"/>
      <c r="H67" s="14">
        <f t="shared" si="17"/>
        <v>17333</v>
      </c>
      <c r="I67" s="6"/>
      <c r="J67" s="17"/>
      <c r="K67" s="14">
        <v>26000</v>
      </c>
      <c r="L67" s="8"/>
      <c r="M67" s="15"/>
    </row>
    <row r="68" spans="2:13">
      <c r="B68" s="19">
        <v>9</v>
      </c>
      <c r="C68" s="7" t="s">
        <v>80</v>
      </c>
      <c r="D68" s="17" t="s">
        <v>22</v>
      </c>
      <c r="E68" s="14">
        <f t="shared" si="16"/>
        <v>5913</v>
      </c>
      <c r="F68" s="6"/>
      <c r="G68" s="17"/>
      <c r="H68" s="14">
        <f t="shared" si="17"/>
        <v>11827</v>
      </c>
      <c r="I68" s="6"/>
      <c r="J68" s="17"/>
      <c r="K68" s="14">
        <v>17740</v>
      </c>
      <c r="L68" s="8"/>
      <c r="M68" s="15"/>
    </row>
    <row r="69" spans="2:13">
      <c r="B69" s="19">
        <v>10</v>
      </c>
      <c r="C69" s="7" t="s">
        <v>81</v>
      </c>
      <c r="D69" s="17" t="s">
        <v>22</v>
      </c>
      <c r="E69" s="14">
        <f t="shared" si="16"/>
        <v>5173</v>
      </c>
      <c r="F69" s="6"/>
      <c r="G69" s="17"/>
      <c r="H69" s="14">
        <f t="shared" si="17"/>
        <v>10347</v>
      </c>
      <c r="I69" s="6"/>
      <c r="J69" s="17"/>
      <c r="K69" s="14">
        <v>15520</v>
      </c>
      <c r="L69" s="8"/>
      <c r="M69" s="15"/>
    </row>
    <row r="70" spans="2:13">
      <c r="B70" s="19">
        <v>11</v>
      </c>
      <c r="C70" s="7" t="s">
        <v>82</v>
      </c>
      <c r="D70" s="17" t="s">
        <v>22</v>
      </c>
      <c r="E70" s="14">
        <f t="shared" si="16"/>
        <v>3697</v>
      </c>
      <c r="F70" s="6"/>
      <c r="G70" s="17"/>
      <c r="H70" s="14">
        <f t="shared" si="17"/>
        <v>7393</v>
      </c>
      <c r="I70" s="6"/>
      <c r="J70" s="17"/>
      <c r="K70" s="14">
        <v>11090</v>
      </c>
      <c r="L70" s="8"/>
      <c r="M70" s="15"/>
    </row>
    <row r="71" spans="2:13">
      <c r="B71" s="19">
        <v>12</v>
      </c>
      <c r="C71" s="7" t="s">
        <v>83</v>
      </c>
      <c r="D71" s="17" t="s">
        <v>22</v>
      </c>
      <c r="E71" s="14">
        <f t="shared" si="16"/>
        <v>900</v>
      </c>
      <c r="F71" s="6"/>
      <c r="G71" s="17"/>
      <c r="H71" s="14">
        <f t="shared" si="17"/>
        <v>1800</v>
      </c>
      <c r="I71" s="6"/>
      <c r="J71" s="17"/>
      <c r="K71" s="14">
        <v>2700</v>
      </c>
      <c r="L71" s="8"/>
      <c r="M71" s="15"/>
    </row>
    <row r="72" spans="2:13">
      <c r="B72" s="19">
        <v>13</v>
      </c>
      <c r="C72" s="7" t="s">
        <v>84</v>
      </c>
      <c r="D72" s="17" t="s">
        <v>22</v>
      </c>
      <c r="E72" s="14">
        <f t="shared" si="16"/>
        <v>787</v>
      </c>
      <c r="F72" s="6"/>
      <c r="G72" s="17"/>
      <c r="H72" s="14">
        <f t="shared" si="17"/>
        <v>1573</v>
      </c>
      <c r="I72" s="6"/>
      <c r="J72" s="17"/>
      <c r="K72" s="14">
        <v>2360</v>
      </c>
      <c r="L72" s="8"/>
      <c r="M72" s="15"/>
    </row>
    <row r="73" spans="2:13">
      <c r="B73" s="19">
        <v>14</v>
      </c>
      <c r="C73" s="7" t="s">
        <v>85</v>
      </c>
      <c r="D73" s="17" t="s">
        <v>22</v>
      </c>
      <c r="E73" s="14">
        <f t="shared" si="16"/>
        <v>563</v>
      </c>
      <c r="F73" s="6"/>
      <c r="G73" s="17"/>
      <c r="H73" s="14">
        <f t="shared" si="17"/>
        <v>1127</v>
      </c>
      <c r="I73" s="6"/>
      <c r="J73" s="17"/>
      <c r="K73" s="14">
        <v>1690</v>
      </c>
      <c r="L73" s="8"/>
      <c r="M73" s="15"/>
    </row>
    <row r="74" spans="2:13">
      <c r="B74" s="19">
        <v>15</v>
      </c>
      <c r="C74" s="7" t="s">
        <v>86</v>
      </c>
      <c r="D74" s="17" t="s">
        <v>22</v>
      </c>
      <c r="E74" s="14">
        <f t="shared" si="16"/>
        <v>1127</v>
      </c>
      <c r="F74" s="6"/>
      <c r="G74" s="17"/>
      <c r="H74" s="14">
        <f t="shared" si="17"/>
        <v>2253</v>
      </c>
      <c r="I74" s="6"/>
      <c r="J74" s="17"/>
      <c r="K74" s="14">
        <v>3380</v>
      </c>
      <c r="L74" s="8"/>
      <c r="M74" s="15"/>
    </row>
    <row r="75" spans="2:13">
      <c r="B75" s="19">
        <v>16</v>
      </c>
      <c r="C75" s="7" t="s">
        <v>87</v>
      </c>
      <c r="D75" s="17" t="s">
        <v>22</v>
      </c>
      <c r="E75" s="14">
        <f t="shared" si="16"/>
        <v>987</v>
      </c>
      <c r="F75" s="6"/>
      <c r="G75" s="17"/>
      <c r="H75" s="14">
        <f t="shared" si="17"/>
        <v>1973</v>
      </c>
      <c r="I75" s="6"/>
      <c r="J75" s="17"/>
      <c r="K75" s="14">
        <v>2960</v>
      </c>
      <c r="L75" s="8"/>
      <c r="M75" s="15"/>
    </row>
    <row r="76" spans="2:13">
      <c r="B76" s="19">
        <v>17</v>
      </c>
      <c r="C76" s="7" t="s">
        <v>88</v>
      </c>
      <c r="D76" s="17" t="s">
        <v>22</v>
      </c>
      <c r="E76" s="14">
        <f t="shared" si="16"/>
        <v>703</v>
      </c>
      <c r="F76" s="6"/>
      <c r="G76" s="17"/>
      <c r="H76" s="14">
        <f t="shared" si="17"/>
        <v>1407</v>
      </c>
      <c r="I76" s="6"/>
      <c r="J76" s="17"/>
      <c r="K76" s="14">
        <v>2110</v>
      </c>
      <c r="L76" s="8"/>
      <c r="M76" s="15"/>
    </row>
    <row r="77" spans="2:13">
      <c r="B77" s="19"/>
      <c r="C77" s="9" t="s">
        <v>89</v>
      </c>
      <c r="D77" s="17"/>
      <c r="E77" s="14"/>
      <c r="F77" s="6"/>
      <c r="G77" s="17"/>
      <c r="H77" s="14"/>
      <c r="I77" s="6"/>
      <c r="J77" s="17"/>
      <c r="K77" s="14"/>
      <c r="L77" s="8"/>
      <c r="M77" s="15"/>
    </row>
    <row r="78" spans="2:13">
      <c r="B78" s="19">
        <v>1</v>
      </c>
      <c r="C78" s="7" t="s">
        <v>90</v>
      </c>
      <c r="D78" s="17" t="s">
        <v>91</v>
      </c>
      <c r="E78" s="14">
        <f t="shared" ref="E78:E82" si="18">+ROUND(K78/3,0)</f>
        <v>1563</v>
      </c>
      <c r="F78" s="6"/>
      <c r="G78" s="17"/>
      <c r="H78" s="14">
        <f t="shared" ref="H78:H82" si="19">ROUND(K78/3*2,0)</f>
        <v>3127</v>
      </c>
      <c r="I78" s="6"/>
      <c r="J78" s="17"/>
      <c r="K78" s="14">
        <v>4690</v>
      </c>
      <c r="L78" s="8"/>
      <c r="M78" s="15"/>
    </row>
    <row r="79" spans="2:13">
      <c r="B79" s="19">
        <v>2</v>
      </c>
      <c r="C79" s="7" t="s">
        <v>92</v>
      </c>
      <c r="D79" s="17" t="s">
        <v>91</v>
      </c>
      <c r="E79" s="14">
        <f t="shared" si="18"/>
        <v>1563</v>
      </c>
      <c r="F79" s="6"/>
      <c r="G79" s="17"/>
      <c r="H79" s="14">
        <f t="shared" si="19"/>
        <v>3127</v>
      </c>
      <c r="I79" s="6"/>
      <c r="J79" s="17"/>
      <c r="K79" s="14">
        <v>4690</v>
      </c>
      <c r="L79" s="8"/>
      <c r="M79" s="15"/>
    </row>
    <row r="80" spans="2:13">
      <c r="B80" s="19">
        <v>3</v>
      </c>
      <c r="C80" s="7" t="s">
        <v>93</v>
      </c>
      <c r="D80" s="17" t="s">
        <v>91</v>
      </c>
      <c r="E80" s="14">
        <f t="shared" si="18"/>
        <v>1563</v>
      </c>
      <c r="F80" s="6"/>
      <c r="G80" s="17"/>
      <c r="H80" s="14">
        <f t="shared" si="19"/>
        <v>3127</v>
      </c>
      <c r="I80" s="6"/>
      <c r="J80" s="17"/>
      <c r="K80" s="14">
        <v>4690</v>
      </c>
      <c r="L80" s="8"/>
      <c r="M80" s="15"/>
    </row>
    <row r="81" spans="2:13">
      <c r="B81" s="19">
        <v>4</v>
      </c>
      <c r="C81" s="7" t="s">
        <v>94</v>
      </c>
      <c r="D81" s="17" t="s">
        <v>54</v>
      </c>
      <c r="E81" s="14">
        <f t="shared" si="18"/>
        <v>12077</v>
      </c>
      <c r="F81" s="6"/>
      <c r="G81" s="17"/>
      <c r="H81" s="14">
        <f t="shared" si="19"/>
        <v>24153</v>
      </c>
      <c r="I81" s="6"/>
      <c r="J81" s="17"/>
      <c r="K81" s="14">
        <v>36230</v>
      </c>
      <c r="L81" s="8"/>
      <c r="M81" s="15"/>
    </row>
    <row r="82" spans="2:13">
      <c r="B82" s="19">
        <v>5</v>
      </c>
      <c r="C82" s="7" t="s">
        <v>95</v>
      </c>
      <c r="D82" s="17" t="s">
        <v>91</v>
      </c>
      <c r="E82" s="14">
        <f t="shared" si="18"/>
        <v>1447</v>
      </c>
      <c r="F82" s="6"/>
      <c r="G82" s="17"/>
      <c r="H82" s="14">
        <f t="shared" si="19"/>
        <v>2893</v>
      </c>
      <c r="I82" s="6"/>
      <c r="J82" s="17"/>
      <c r="K82" s="14">
        <v>4340</v>
      </c>
      <c r="L82" s="8"/>
      <c r="M82" s="15"/>
    </row>
    <row r="83" spans="2:13">
      <c r="B83" s="19"/>
      <c r="C83" s="9" t="s">
        <v>96</v>
      </c>
      <c r="D83" s="17"/>
      <c r="E83" s="14"/>
      <c r="F83" s="6"/>
      <c r="G83" s="17"/>
      <c r="H83" s="14"/>
      <c r="I83" s="6"/>
      <c r="J83" s="17"/>
      <c r="K83" s="14"/>
      <c r="L83" s="8"/>
      <c r="M83" s="15"/>
    </row>
    <row r="84" spans="2:13">
      <c r="B84" s="19">
        <v>1</v>
      </c>
      <c r="C84" s="7" t="s">
        <v>97</v>
      </c>
      <c r="D84" s="17" t="s">
        <v>98</v>
      </c>
      <c r="E84" s="14">
        <f t="shared" ref="E84:E89" si="20">+ROUND(K84/3,0)</f>
        <v>437</v>
      </c>
      <c r="F84" s="6"/>
      <c r="G84" s="17"/>
      <c r="H84" s="14">
        <f t="shared" ref="H84:H89" si="21">ROUND(K84/3*2,0)</f>
        <v>873</v>
      </c>
      <c r="I84" s="6"/>
      <c r="J84" s="17"/>
      <c r="K84" s="14">
        <v>1310</v>
      </c>
      <c r="L84" s="8"/>
      <c r="M84" s="15"/>
    </row>
    <row r="85" spans="2:13">
      <c r="B85" s="19">
        <v>2</v>
      </c>
      <c r="C85" s="7" t="s">
        <v>99</v>
      </c>
      <c r="D85" s="17" t="s">
        <v>98</v>
      </c>
      <c r="E85" s="14">
        <f t="shared" si="20"/>
        <v>247</v>
      </c>
      <c r="F85" s="6"/>
      <c r="G85" s="17"/>
      <c r="H85" s="14">
        <f t="shared" si="21"/>
        <v>493</v>
      </c>
      <c r="I85" s="6"/>
      <c r="J85" s="17"/>
      <c r="K85" s="14">
        <v>740</v>
      </c>
      <c r="L85" s="8"/>
      <c r="M85" s="15"/>
    </row>
    <row r="86" spans="2:13">
      <c r="B86" s="19">
        <v>3</v>
      </c>
      <c r="C86" s="7" t="s">
        <v>100</v>
      </c>
      <c r="D86" s="17" t="s">
        <v>54</v>
      </c>
      <c r="E86" s="14">
        <f t="shared" si="20"/>
        <v>933</v>
      </c>
      <c r="F86" s="6"/>
      <c r="G86" s="17"/>
      <c r="H86" s="14">
        <f t="shared" si="21"/>
        <v>1867</v>
      </c>
      <c r="I86" s="6"/>
      <c r="J86" s="17"/>
      <c r="K86" s="14">
        <v>2800</v>
      </c>
      <c r="L86" s="8"/>
      <c r="M86" s="15"/>
    </row>
    <row r="87" spans="2:13">
      <c r="B87" s="19">
        <v>4</v>
      </c>
      <c r="C87" s="7" t="s">
        <v>101</v>
      </c>
      <c r="D87" s="17" t="s">
        <v>91</v>
      </c>
      <c r="E87" s="14">
        <f t="shared" si="20"/>
        <v>990</v>
      </c>
      <c r="F87" s="6"/>
      <c r="G87" s="17"/>
      <c r="H87" s="14">
        <f t="shared" si="21"/>
        <v>1980</v>
      </c>
      <c r="I87" s="6"/>
      <c r="J87" s="17"/>
      <c r="K87" s="14">
        <v>2970</v>
      </c>
      <c r="L87" s="8"/>
      <c r="M87" s="15"/>
    </row>
    <row r="88" spans="2:13">
      <c r="B88" s="19">
        <v>5</v>
      </c>
      <c r="C88" s="7" t="s">
        <v>102</v>
      </c>
      <c r="D88" s="17" t="s">
        <v>91</v>
      </c>
      <c r="E88" s="14">
        <f t="shared" si="20"/>
        <v>1447</v>
      </c>
      <c r="F88" s="6"/>
      <c r="G88" s="17"/>
      <c r="H88" s="14">
        <f t="shared" si="21"/>
        <v>2893</v>
      </c>
      <c r="I88" s="6"/>
      <c r="J88" s="17"/>
      <c r="K88" s="14">
        <v>4340</v>
      </c>
      <c r="L88" s="8"/>
      <c r="M88" s="15"/>
    </row>
    <row r="89" spans="2:13">
      <c r="B89" s="19">
        <v>6</v>
      </c>
      <c r="C89" s="7" t="s">
        <v>103</v>
      </c>
      <c r="D89" s="17" t="s">
        <v>104</v>
      </c>
      <c r="E89" s="14">
        <f t="shared" si="20"/>
        <v>247</v>
      </c>
      <c r="F89" s="6"/>
      <c r="G89" s="17"/>
      <c r="H89" s="14">
        <f t="shared" si="21"/>
        <v>493</v>
      </c>
      <c r="I89" s="6"/>
      <c r="J89" s="17"/>
      <c r="K89" s="14">
        <v>740</v>
      </c>
      <c r="L89" s="8"/>
      <c r="M89" s="15"/>
    </row>
    <row r="90" spans="2:13">
      <c r="B90" s="19"/>
      <c r="C90" s="9" t="s">
        <v>44</v>
      </c>
      <c r="D90" s="17"/>
      <c r="E90" s="14"/>
      <c r="F90" s="6"/>
      <c r="G90" s="17"/>
      <c r="H90" s="14"/>
      <c r="I90" s="6"/>
      <c r="J90" s="17"/>
      <c r="K90" s="14"/>
      <c r="L90" s="8"/>
      <c r="M90" s="15"/>
    </row>
    <row r="91" spans="2:13">
      <c r="B91" s="19">
        <v>1</v>
      </c>
      <c r="C91" s="7" t="s">
        <v>105</v>
      </c>
      <c r="D91" s="17" t="s">
        <v>20</v>
      </c>
      <c r="E91" s="14">
        <f t="shared" ref="E91:E94" si="22">+ROUND(K91/3,0)</f>
        <v>1897</v>
      </c>
      <c r="F91" s="6"/>
      <c r="G91" s="17"/>
      <c r="H91" s="14">
        <f t="shared" ref="H91:H94" si="23">ROUND(K91/3*2,0)</f>
        <v>3793</v>
      </c>
      <c r="I91" s="6"/>
      <c r="J91" s="17"/>
      <c r="K91" s="14">
        <v>5690</v>
      </c>
      <c r="L91" s="8"/>
      <c r="M91" s="15"/>
    </row>
    <row r="92" spans="2:13">
      <c r="B92" s="19">
        <v>2</v>
      </c>
      <c r="C92" s="7" t="s">
        <v>106</v>
      </c>
      <c r="D92" s="17" t="s">
        <v>20</v>
      </c>
      <c r="E92" s="14">
        <f t="shared" si="22"/>
        <v>1660</v>
      </c>
      <c r="F92" s="6"/>
      <c r="G92" s="17"/>
      <c r="H92" s="14">
        <f t="shared" si="23"/>
        <v>3320</v>
      </c>
      <c r="I92" s="6"/>
      <c r="J92" s="17"/>
      <c r="K92" s="14">
        <v>4980</v>
      </c>
      <c r="L92" s="8"/>
      <c r="M92" s="15"/>
    </row>
    <row r="93" spans="2:13">
      <c r="B93" s="19">
        <v>3</v>
      </c>
      <c r="C93" s="7" t="s">
        <v>107</v>
      </c>
      <c r="D93" s="17" t="s">
        <v>20</v>
      </c>
      <c r="E93" s="14">
        <f t="shared" si="22"/>
        <v>1187</v>
      </c>
      <c r="F93" s="6"/>
      <c r="G93" s="17"/>
      <c r="H93" s="14">
        <f t="shared" si="23"/>
        <v>2373</v>
      </c>
      <c r="I93" s="6"/>
      <c r="J93" s="17"/>
      <c r="K93" s="14">
        <v>3560</v>
      </c>
      <c r="L93" s="8"/>
      <c r="M93" s="15"/>
    </row>
    <row r="94" spans="2:13">
      <c r="B94" s="19">
        <v>4</v>
      </c>
      <c r="C94" s="7" t="s">
        <v>108</v>
      </c>
      <c r="D94" s="17" t="s">
        <v>20</v>
      </c>
      <c r="E94" s="14">
        <f t="shared" si="22"/>
        <v>9467</v>
      </c>
      <c r="F94" s="6"/>
      <c r="G94" s="17"/>
      <c r="H94" s="14">
        <f t="shared" si="23"/>
        <v>18933</v>
      </c>
      <c r="I94" s="6"/>
      <c r="J94" s="17"/>
      <c r="K94" s="14">
        <v>28400</v>
      </c>
      <c r="L94" s="8"/>
      <c r="M94" s="15"/>
    </row>
    <row r="95" spans="2:13">
      <c r="B95" s="19"/>
      <c r="C95" s="9" t="s">
        <v>49</v>
      </c>
      <c r="D95" s="17"/>
      <c r="E95" s="14"/>
      <c r="F95" s="6"/>
      <c r="G95" s="17"/>
      <c r="H95" s="14"/>
      <c r="I95" s="6"/>
      <c r="J95" s="17"/>
      <c r="K95" s="14"/>
      <c r="L95" s="8"/>
      <c r="M95" s="15"/>
    </row>
    <row r="96" spans="2:13" ht="28.9">
      <c r="B96" s="19">
        <v>1</v>
      </c>
      <c r="C96" s="7" t="s">
        <v>109</v>
      </c>
      <c r="D96" s="17" t="s">
        <v>51</v>
      </c>
      <c r="E96" s="14">
        <f t="shared" ref="E96:E100" si="24">+ROUND(K96/3,0)</f>
        <v>133</v>
      </c>
      <c r="F96" s="6"/>
      <c r="G96" s="17"/>
      <c r="H96" s="14">
        <f t="shared" ref="H96:H100" si="25">ROUND(K96/3*2,0)</f>
        <v>267</v>
      </c>
      <c r="I96" s="6"/>
      <c r="J96" s="17"/>
      <c r="K96" s="14">
        <v>400</v>
      </c>
      <c r="L96" s="8"/>
      <c r="M96" s="15"/>
    </row>
    <row r="97" spans="2:13" ht="28.9">
      <c r="B97" s="19">
        <v>2</v>
      </c>
      <c r="C97" s="7" t="s">
        <v>110</v>
      </c>
      <c r="D97" s="17" t="s">
        <v>51</v>
      </c>
      <c r="E97" s="14">
        <f t="shared" si="24"/>
        <v>133</v>
      </c>
      <c r="F97" s="6"/>
      <c r="G97" s="17"/>
      <c r="H97" s="14">
        <f t="shared" si="25"/>
        <v>267</v>
      </c>
      <c r="I97" s="6"/>
      <c r="J97" s="17"/>
      <c r="K97" s="14">
        <v>400</v>
      </c>
      <c r="L97" s="8"/>
      <c r="M97" s="15"/>
    </row>
    <row r="98" spans="2:13">
      <c r="B98" s="19">
        <v>3</v>
      </c>
      <c r="C98" s="7" t="s">
        <v>111</v>
      </c>
      <c r="D98" s="17" t="s">
        <v>54</v>
      </c>
      <c r="E98" s="14">
        <f t="shared" si="24"/>
        <v>93</v>
      </c>
      <c r="F98" s="6"/>
      <c r="G98" s="17"/>
      <c r="H98" s="14">
        <f t="shared" si="25"/>
        <v>187</v>
      </c>
      <c r="I98" s="6"/>
      <c r="J98" s="17"/>
      <c r="K98" s="14">
        <v>280</v>
      </c>
      <c r="L98" s="8"/>
      <c r="M98" s="15"/>
    </row>
    <row r="99" spans="2:13">
      <c r="B99" s="19">
        <v>4</v>
      </c>
      <c r="C99" s="7" t="s">
        <v>112</v>
      </c>
      <c r="D99" s="17" t="s">
        <v>54</v>
      </c>
      <c r="E99" s="14">
        <f t="shared" si="24"/>
        <v>40</v>
      </c>
      <c r="F99" s="6"/>
      <c r="G99" s="17"/>
      <c r="H99" s="14">
        <f t="shared" si="25"/>
        <v>80</v>
      </c>
      <c r="I99" s="6"/>
      <c r="J99" s="17"/>
      <c r="K99" s="14">
        <v>120</v>
      </c>
      <c r="L99" s="8"/>
      <c r="M99" s="15"/>
    </row>
    <row r="100" spans="2:13">
      <c r="B100" s="19">
        <v>5</v>
      </c>
      <c r="C100" s="7" t="s">
        <v>113</v>
      </c>
      <c r="D100" s="17" t="s">
        <v>54</v>
      </c>
      <c r="E100" s="14">
        <f t="shared" si="24"/>
        <v>133</v>
      </c>
      <c r="F100" s="6"/>
      <c r="G100" s="17"/>
      <c r="H100" s="14">
        <f t="shared" si="25"/>
        <v>267</v>
      </c>
      <c r="I100" s="6"/>
      <c r="J100" s="17"/>
      <c r="K100" s="14">
        <v>400</v>
      </c>
      <c r="L100" s="8"/>
      <c r="M100" s="15"/>
    </row>
    <row r="101" spans="2:13">
      <c r="B101" s="19"/>
      <c r="C101" s="9" t="s">
        <v>57</v>
      </c>
      <c r="D101" s="17"/>
      <c r="E101" s="14"/>
      <c r="F101" s="6"/>
      <c r="G101" s="17"/>
      <c r="H101" s="14"/>
      <c r="I101" s="6"/>
      <c r="J101" s="17"/>
      <c r="K101" s="14"/>
      <c r="L101" s="8"/>
      <c r="M101" s="15"/>
    </row>
    <row r="102" spans="2:13">
      <c r="B102" s="19">
        <v>1</v>
      </c>
      <c r="C102" s="7" t="s">
        <v>114</v>
      </c>
      <c r="D102" s="17" t="s">
        <v>115</v>
      </c>
      <c r="E102" s="14">
        <f t="shared" ref="E102" si="26">+ROUND(K102/3,0)</f>
        <v>380</v>
      </c>
      <c r="F102" s="6"/>
      <c r="G102" s="17"/>
      <c r="H102" s="14">
        <f t="shared" ref="H102" si="27">ROUND(K102/3*2,0)</f>
        <v>760</v>
      </c>
      <c r="I102" s="6"/>
      <c r="J102" s="17"/>
      <c r="K102" s="14">
        <v>1140</v>
      </c>
      <c r="L102" s="8"/>
      <c r="M102" s="15"/>
    </row>
    <row r="103" spans="2:13">
      <c r="B103" s="19"/>
      <c r="C103" s="9" t="s">
        <v>59</v>
      </c>
      <c r="D103" s="17"/>
      <c r="E103" s="14"/>
      <c r="F103" s="6"/>
      <c r="G103" s="17"/>
      <c r="H103" s="14"/>
      <c r="I103" s="6"/>
      <c r="J103" s="17"/>
      <c r="K103" s="14"/>
      <c r="L103" s="8"/>
      <c r="M103" s="15"/>
    </row>
    <row r="104" spans="2:13">
      <c r="B104" s="19">
        <v>1</v>
      </c>
      <c r="C104" s="7" t="s">
        <v>116</v>
      </c>
      <c r="D104" s="17" t="s">
        <v>22</v>
      </c>
      <c r="E104" s="14">
        <f t="shared" ref="E104:E105" si="28">+ROUND(K104/3,0)</f>
        <v>2820</v>
      </c>
      <c r="F104" s="6"/>
      <c r="G104" s="17"/>
      <c r="H104" s="14">
        <f t="shared" ref="H104:H105" si="29">ROUND(K104/3*2,0)</f>
        <v>5640</v>
      </c>
      <c r="I104" s="6"/>
      <c r="J104" s="17"/>
      <c r="K104" s="14">
        <v>8460</v>
      </c>
      <c r="L104" s="8"/>
      <c r="M104" s="15"/>
    </row>
    <row r="105" spans="2:13">
      <c r="B105" s="19">
        <v>2</v>
      </c>
      <c r="C105" s="7" t="s">
        <v>117</v>
      </c>
      <c r="D105" s="17" t="s">
        <v>22</v>
      </c>
      <c r="E105" s="14">
        <f t="shared" si="28"/>
        <v>1543</v>
      </c>
      <c r="F105" s="6"/>
      <c r="G105" s="17"/>
      <c r="H105" s="14">
        <f t="shared" si="29"/>
        <v>3087</v>
      </c>
      <c r="I105" s="6"/>
      <c r="J105" s="17"/>
      <c r="K105" s="14">
        <v>4630</v>
      </c>
      <c r="L105" s="8"/>
      <c r="M105" s="15"/>
    </row>
    <row r="106" spans="2:13">
      <c r="B106" s="19"/>
      <c r="C106" s="9" t="s">
        <v>62</v>
      </c>
      <c r="D106" s="17"/>
      <c r="E106" s="14"/>
      <c r="F106" s="6"/>
      <c r="G106" s="17"/>
      <c r="H106" s="14"/>
      <c r="I106" s="6"/>
      <c r="J106" s="17"/>
      <c r="K106" s="14"/>
      <c r="L106" s="8"/>
      <c r="M106" s="15"/>
    </row>
    <row r="107" spans="2:13" ht="28.9">
      <c r="B107" s="19">
        <v>1</v>
      </c>
      <c r="C107" s="7" t="s">
        <v>118</v>
      </c>
      <c r="D107" s="17" t="s">
        <v>54</v>
      </c>
      <c r="E107" s="14">
        <f t="shared" ref="E107:E112" si="30">+ROUND(K107/3,0)</f>
        <v>400</v>
      </c>
      <c r="F107" s="6"/>
      <c r="G107" s="17"/>
      <c r="H107" s="14">
        <f t="shared" ref="H107:H112" si="31">ROUND(K107/3*2,0)</f>
        <v>800</v>
      </c>
      <c r="I107" s="6"/>
      <c r="J107" s="17"/>
      <c r="K107" s="14">
        <v>1200</v>
      </c>
      <c r="L107" s="8"/>
      <c r="M107" s="15"/>
    </row>
    <row r="108" spans="2:13" ht="28.9">
      <c r="B108" s="19">
        <v>2</v>
      </c>
      <c r="C108" s="7" t="s">
        <v>119</v>
      </c>
      <c r="D108" s="17" t="s">
        <v>22</v>
      </c>
      <c r="E108" s="14">
        <f t="shared" si="30"/>
        <v>6667</v>
      </c>
      <c r="F108" s="6"/>
      <c r="G108" s="17"/>
      <c r="H108" s="14">
        <f t="shared" si="31"/>
        <v>13333</v>
      </c>
      <c r="I108" s="6"/>
      <c r="J108" s="17"/>
      <c r="K108" s="14">
        <v>20000</v>
      </c>
      <c r="L108" s="8"/>
      <c r="M108" s="15"/>
    </row>
    <row r="109" spans="2:13" ht="28.9">
      <c r="B109" s="19">
        <v>3</v>
      </c>
      <c r="C109" s="7" t="s">
        <v>120</v>
      </c>
      <c r="D109" s="17" t="s">
        <v>54</v>
      </c>
      <c r="E109" s="14">
        <f t="shared" si="30"/>
        <v>133</v>
      </c>
      <c r="F109" s="6"/>
      <c r="G109" s="17"/>
      <c r="H109" s="14">
        <f t="shared" si="31"/>
        <v>267</v>
      </c>
      <c r="I109" s="6"/>
      <c r="J109" s="17"/>
      <c r="K109" s="14">
        <v>400</v>
      </c>
      <c r="L109" s="8"/>
      <c r="M109" s="15"/>
    </row>
    <row r="110" spans="2:13" ht="43.15">
      <c r="B110" s="19">
        <v>4</v>
      </c>
      <c r="C110" s="7" t="s">
        <v>121</v>
      </c>
      <c r="D110" s="17" t="s">
        <v>54</v>
      </c>
      <c r="E110" s="14">
        <f t="shared" si="30"/>
        <v>200</v>
      </c>
      <c r="F110" s="6"/>
      <c r="G110" s="17"/>
      <c r="H110" s="14">
        <f t="shared" si="31"/>
        <v>400</v>
      </c>
      <c r="I110" s="6"/>
      <c r="J110" s="17"/>
      <c r="K110" s="14">
        <v>600</v>
      </c>
      <c r="L110" s="8"/>
      <c r="M110" s="15"/>
    </row>
    <row r="111" spans="2:13" ht="57.6">
      <c r="B111" s="19">
        <v>5</v>
      </c>
      <c r="C111" s="7" t="s">
        <v>122</v>
      </c>
      <c r="D111" s="17" t="s">
        <v>54</v>
      </c>
      <c r="E111" s="14">
        <f t="shared" si="30"/>
        <v>267</v>
      </c>
      <c r="F111" s="6"/>
      <c r="G111" s="17"/>
      <c r="H111" s="14">
        <f t="shared" si="31"/>
        <v>533</v>
      </c>
      <c r="I111" s="6"/>
      <c r="J111" s="17"/>
      <c r="K111" s="14">
        <v>800</v>
      </c>
      <c r="L111" s="8"/>
      <c r="M111" s="15"/>
    </row>
    <row r="112" spans="2:13" ht="57.6">
      <c r="B112" s="19">
        <v>6</v>
      </c>
      <c r="C112" s="7" t="s">
        <v>123</v>
      </c>
      <c r="D112" s="17" t="s">
        <v>12</v>
      </c>
      <c r="E112" s="14">
        <f t="shared" si="30"/>
        <v>10</v>
      </c>
      <c r="F112" s="6"/>
      <c r="G112" s="17"/>
      <c r="H112" s="14">
        <f t="shared" si="31"/>
        <v>20</v>
      </c>
      <c r="I112" s="6"/>
      <c r="J112" s="17"/>
      <c r="K112" s="14">
        <v>30</v>
      </c>
      <c r="L112" s="8"/>
      <c r="M112" s="15"/>
    </row>
    <row r="113" spans="2:13" ht="28.9">
      <c r="B113" s="19"/>
      <c r="C113" s="9" t="s">
        <v>124</v>
      </c>
      <c r="D113" s="17" t="s">
        <v>12</v>
      </c>
      <c r="E113" s="14">
        <f t="shared" ref="E113" si="32">+ROUND(K113/3,0)</f>
        <v>10</v>
      </c>
      <c r="F113" s="6"/>
      <c r="G113" s="17"/>
      <c r="H113" s="14">
        <f t="shared" ref="H113" si="33">ROUND(K113/3*2,0)</f>
        <v>20</v>
      </c>
      <c r="I113" s="6"/>
      <c r="J113" s="17"/>
      <c r="K113" s="14">
        <v>30</v>
      </c>
      <c r="L113" s="8"/>
      <c r="M113" s="15"/>
    </row>
    <row r="114" spans="2:13">
      <c r="B114" s="19"/>
      <c r="C114" s="10" t="s">
        <v>125</v>
      </c>
      <c r="D114" s="17"/>
      <c r="E114" s="14"/>
      <c r="F114" s="6"/>
      <c r="G114" s="17"/>
      <c r="H114" s="14"/>
      <c r="I114" s="6"/>
      <c r="J114" s="17"/>
      <c r="K114" s="14"/>
      <c r="L114" s="8"/>
      <c r="M114" s="15"/>
    </row>
    <row r="115" spans="2:13">
      <c r="B115" s="18" t="s">
        <v>126</v>
      </c>
      <c r="C115" s="4" t="s">
        <v>127</v>
      </c>
      <c r="D115" s="16"/>
      <c r="E115" s="12"/>
      <c r="F115" s="3"/>
      <c r="G115" s="16"/>
      <c r="H115" s="12"/>
      <c r="I115" s="3"/>
      <c r="J115" s="16"/>
      <c r="K115" s="12"/>
      <c r="L115" s="5"/>
      <c r="M115" s="13"/>
    </row>
    <row r="116" spans="2:13" ht="86.45">
      <c r="B116" s="19">
        <v>1</v>
      </c>
      <c r="C116" s="7" t="s">
        <v>128</v>
      </c>
      <c r="D116" s="17" t="s">
        <v>12</v>
      </c>
      <c r="E116" s="14">
        <f t="shared" ref="E116" si="34">+ROUND(K116/3,0)</f>
        <v>67</v>
      </c>
      <c r="F116" s="6"/>
      <c r="G116" s="17"/>
      <c r="H116" s="14">
        <f t="shared" ref="H116" si="35">ROUND(K116/3*2,0)</f>
        <v>133</v>
      </c>
      <c r="I116" s="6"/>
      <c r="J116" s="17"/>
      <c r="K116" s="14">
        <v>200</v>
      </c>
      <c r="L116" s="8"/>
      <c r="M116" s="15"/>
    </row>
    <row r="117" spans="2:13">
      <c r="B117" s="19"/>
      <c r="C117" s="10" t="s">
        <v>129</v>
      </c>
      <c r="D117" s="17"/>
      <c r="E117" s="14"/>
      <c r="F117" s="6"/>
      <c r="G117" s="17"/>
      <c r="H117" s="14"/>
      <c r="I117" s="6"/>
      <c r="J117" s="17"/>
      <c r="K117" s="14"/>
      <c r="L117" s="8"/>
      <c r="M117" s="15"/>
    </row>
    <row r="118" spans="2:13" ht="15" thickBot="1">
      <c r="B118" s="126"/>
      <c r="C118" s="20" t="s">
        <v>130</v>
      </c>
      <c r="D118" s="129"/>
      <c r="E118" s="21" t="s">
        <v>131</v>
      </c>
      <c r="F118" s="22" t="s">
        <v>131</v>
      </c>
      <c r="G118" s="129"/>
      <c r="H118" s="21" t="s">
        <v>131</v>
      </c>
      <c r="I118" s="22" t="s">
        <v>131</v>
      </c>
      <c r="J118" s="129"/>
      <c r="K118" s="21" t="s">
        <v>131</v>
      </c>
      <c r="L118" s="22" t="s">
        <v>131</v>
      </c>
      <c r="M118" s="129"/>
    </row>
  </sheetData>
  <mergeCells count="6">
    <mergeCell ref="K2:M2"/>
    <mergeCell ref="B2:B3"/>
    <mergeCell ref="C2:C3"/>
    <mergeCell ref="D2:D3"/>
    <mergeCell ref="E2:G2"/>
    <mergeCell ref="H2:J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21"/>
  <sheetViews>
    <sheetView workbookViewId="0">
      <selection activeCell="B19" sqref="B19:B20"/>
    </sheetView>
  </sheetViews>
  <sheetFormatPr defaultColWidth="8.85546875" defaultRowHeight="14.45"/>
  <cols>
    <col min="1" max="1" width="3.28515625" style="23" customWidth="1"/>
    <col min="2" max="2" width="8.85546875" style="23"/>
    <col min="3" max="3" width="28" style="23" customWidth="1"/>
    <col min="4" max="6" width="8.85546875" style="23"/>
    <col min="7" max="7" width="10.42578125" style="23" customWidth="1"/>
    <col min="8" max="9" width="8.85546875" style="23"/>
    <col min="10" max="10" width="10.42578125" style="23" customWidth="1"/>
    <col min="11" max="12" width="8.85546875" style="23"/>
    <col min="13" max="13" width="10.42578125" style="23" customWidth="1"/>
    <col min="14" max="16384" width="8.85546875" style="23"/>
  </cols>
  <sheetData>
    <row r="1" spans="2:13" ht="15" thickBot="1"/>
    <row r="2" spans="2:13" ht="14.45" customHeight="1" thickBot="1">
      <c r="B2" s="179" t="s">
        <v>132</v>
      </c>
      <c r="C2" s="179" t="s">
        <v>133</v>
      </c>
      <c r="D2" s="179" t="s">
        <v>2</v>
      </c>
      <c r="E2" s="181" t="s">
        <v>3</v>
      </c>
      <c r="F2" s="161"/>
      <c r="G2" s="162"/>
      <c r="H2" s="160" t="s">
        <v>4</v>
      </c>
      <c r="I2" s="161"/>
      <c r="J2" s="162"/>
      <c r="K2" s="160" t="s">
        <v>5</v>
      </c>
      <c r="L2" s="161"/>
      <c r="M2" s="162"/>
    </row>
    <row r="3" spans="2:13" ht="43.15" customHeight="1" thickBot="1">
      <c r="B3" s="180"/>
      <c r="C3" s="180"/>
      <c r="D3" s="180"/>
      <c r="E3" s="76" t="s">
        <v>134</v>
      </c>
      <c r="F3" s="76" t="s">
        <v>135</v>
      </c>
      <c r="G3" s="76" t="s">
        <v>136</v>
      </c>
      <c r="H3" s="76" t="s">
        <v>134</v>
      </c>
      <c r="I3" s="76" t="s">
        <v>135</v>
      </c>
      <c r="J3" s="76" t="s">
        <v>136</v>
      </c>
      <c r="K3" s="76" t="s">
        <v>134</v>
      </c>
      <c r="L3" s="76" t="s">
        <v>135</v>
      </c>
      <c r="M3" s="76" t="s">
        <v>136</v>
      </c>
    </row>
    <row r="4" spans="2:13">
      <c r="B4" s="42">
        <v>1</v>
      </c>
      <c r="C4" s="43" t="s">
        <v>137</v>
      </c>
      <c r="D4" s="44" t="s">
        <v>138</v>
      </c>
      <c r="E4" s="45">
        <v>50</v>
      </c>
      <c r="F4" s="46"/>
      <c r="G4" s="44"/>
      <c r="H4" s="45">
        <v>100</v>
      </c>
      <c r="I4" s="46"/>
      <c r="J4" s="44"/>
      <c r="K4" s="45">
        <v>150</v>
      </c>
      <c r="L4" s="46"/>
      <c r="M4" s="44"/>
    </row>
    <row r="5" spans="2:13">
      <c r="B5" s="31">
        <v>2</v>
      </c>
      <c r="C5" s="25" t="s">
        <v>139</v>
      </c>
      <c r="D5" s="30" t="s">
        <v>138</v>
      </c>
      <c r="E5" s="29">
        <v>50</v>
      </c>
      <c r="F5" s="24"/>
      <c r="G5" s="30"/>
      <c r="H5" s="29">
        <v>100</v>
      </c>
      <c r="I5" s="24"/>
      <c r="J5" s="30"/>
      <c r="K5" s="29">
        <v>150</v>
      </c>
      <c r="L5" s="24"/>
      <c r="M5" s="30"/>
    </row>
    <row r="6" spans="2:13">
      <c r="B6" s="31">
        <v>3</v>
      </c>
      <c r="C6" s="25" t="s">
        <v>140</v>
      </c>
      <c r="D6" s="30" t="s">
        <v>138</v>
      </c>
      <c r="E6" s="29">
        <v>50</v>
      </c>
      <c r="F6" s="24"/>
      <c r="G6" s="30"/>
      <c r="H6" s="29">
        <v>100</v>
      </c>
      <c r="I6" s="24"/>
      <c r="J6" s="30"/>
      <c r="K6" s="29">
        <v>150</v>
      </c>
      <c r="L6" s="24"/>
      <c r="M6" s="30"/>
    </row>
    <row r="7" spans="2:13">
      <c r="B7" s="31">
        <v>4</v>
      </c>
      <c r="C7" s="25" t="s">
        <v>141</v>
      </c>
      <c r="D7" s="30" t="s">
        <v>138</v>
      </c>
      <c r="E7" s="29">
        <v>50</v>
      </c>
      <c r="F7" s="24"/>
      <c r="G7" s="30"/>
      <c r="H7" s="29">
        <v>100</v>
      </c>
      <c r="I7" s="24"/>
      <c r="J7" s="30"/>
      <c r="K7" s="29">
        <v>150</v>
      </c>
      <c r="L7" s="24"/>
      <c r="M7" s="30"/>
    </row>
    <row r="8" spans="2:13">
      <c r="B8" s="31">
        <v>5</v>
      </c>
      <c r="C8" s="25" t="s">
        <v>142</v>
      </c>
      <c r="D8" s="30" t="s">
        <v>138</v>
      </c>
      <c r="E8" s="29">
        <v>50</v>
      </c>
      <c r="F8" s="24"/>
      <c r="G8" s="30"/>
      <c r="H8" s="29">
        <v>100</v>
      </c>
      <c r="I8" s="24"/>
      <c r="J8" s="30"/>
      <c r="K8" s="29">
        <v>150</v>
      </c>
      <c r="L8" s="24"/>
      <c r="M8" s="30"/>
    </row>
    <row r="9" spans="2:13">
      <c r="B9" s="31">
        <v>6</v>
      </c>
      <c r="C9" s="25" t="s">
        <v>143</v>
      </c>
      <c r="D9" s="30" t="s">
        <v>138</v>
      </c>
      <c r="E9" s="29">
        <v>50</v>
      </c>
      <c r="F9" s="24"/>
      <c r="G9" s="30"/>
      <c r="H9" s="29">
        <v>100</v>
      </c>
      <c r="I9" s="24"/>
      <c r="J9" s="30"/>
      <c r="K9" s="29">
        <v>150</v>
      </c>
      <c r="L9" s="24"/>
      <c r="M9" s="30"/>
    </row>
    <row r="10" spans="2:13">
      <c r="B10" s="31">
        <v>7</v>
      </c>
      <c r="C10" s="25" t="s">
        <v>144</v>
      </c>
      <c r="D10" s="30" t="s">
        <v>138</v>
      </c>
      <c r="E10" s="29">
        <v>50</v>
      </c>
      <c r="F10" s="24"/>
      <c r="G10" s="30"/>
      <c r="H10" s="29">
        <v>100</v>
      </c>
      <c r="I10" s="24"/>
      <c r="J10" s="30"/>
      <c r="K10" s="29">
        <v>150</v>
      </c>
      <c r="L10" s="24"/>
      <c r="M10" s="30"/>
    </row>
    <row r="11" spans="2:13">
      <c r="B11" s="31">
        <v>8</v>
      </c>
      <c r="C11" s="25" t="s">
        <v>145</v>
      </c>
      <c r="D11" s="30" t="s">
        <v>138</v>
      </c>
      <c r="E11" s="29">
        <v>50</v>
      </c>
      <c r="F11" s="24"/>
      <c r="G11" s="30"/>
      <c r="H11" s="29">
        <v>100</v>
      </c>
      <c r="I11" s="24"/>
      <c r="J11" s="30"/>
      <c r="K11" s="29">
        <v>150</v>
      </c>
      <c r="L11" s="24"/>
      <c r="M11" s="30"/>
    </row>
    <row r="12" spans="2:13">
      <c r="B12" s="31">
        <v>9</v>
      </c>
      <c r="C12" s="25" t="s">
        <v>146</v>
      </c>
      <c r="D12" s="30" t="s">
        <v>138</v>
      </c>
      <c r="E12" s="29">
        <v>50</v>
      </c>
      <c r="F12" s="24"/>
      <c r="G12" s="30"/>
      <c r="H12" s="29">
        <v>100</v>
      </c>
      <c r="I12" s="24"/>
      <c r="J12" s="30"/>
      <c r="K12" s="29">
        <v>150</v>
      </c>
      <c r="L12" s="24"/>
      <c r="M12" s="30"/>
    </row>
    <row r="13" spans="2:13">
      <c r="B13" s="31">
        <v>10</v>
      </c>
      <c r="C13" s="25" t="s">
        <v>147</v>
      </c>
      <c r="D13" s="30" t="s">
        <v>138</v>
      </c>
      <c r="E13" s="29">
        <v>50</v>
      </c>
      <c r="F13" s="24"/>
      <c r="G13" s="30"/>
      <c r="H13" s="29">
        <v>100</v>
      </c>
      <c r="I13" s="24"/>
      <c r="J13" s="30"/>
      <c r="K13" s="29">
        <v>150</v>
      </c>
      <c r="L13" s="24"/>
      <c r="M13" s="30"/>
    </row>
    <row r="14" spans="2:13">
      <c r="B14" s="31">
        <v>11</v>
      </c>
      <c r="C14" s="25" t="s">
        <v>148</v>
      </c>
      <c r="D14" s="30" t="s">
        <v>138</v>
      </c>
      <c r="E14" s="29">
        <v>50</v>
      </c>
      <c r="F14" s="24"/>
      <c r="G14" s="30"/>
      <c r="H14" s="29">
        <v>100</v>
      </c>
      <c r="I14" s="24"/>
      <c r="J14" s="30"/>
      <c r="K14" s="29">
        <v>150</v>
      </c>
      <c r="L14" s="24"/>
      <c r="M14" s="30"/>
    </row>
    <row r="15" spans="2:13" ht="115.9" thickBot="1">
      <c r="B15" s="128">
        <v>12</v>
      </c>
      <c r="C15" s="47" t="s">
        <v>149</v>
      </c>
      <c r="D15" s="33" t="s">
        <v>150</v>
      </c>
      <c r="E15" s="128" t="s">
        <v>150</v>
      </c>
      <c r="F15" s="32" t="s">
        <v>150</v>
      </c>
      <c r="G15" s="48">
        <v>50000</v>
      </c>
      <c r="H15" s="128" t="s">
        <v>150</v>
      </c>
      <c r="I15" s="32" t="s">
        <v>150</v>
      </c>
      <c r="J15" s="48">
        <v>100000</v>
      </c>
      <c r="K15" s="128" t="s">
        <v>150</v>
      </c>
      <c r="L15" s="32" t="s">
        <v>150</v>
      </c>
      <c r="M15" s="48">
        <v>150000</v>
      </c>
    </row>
    <row r="16" spans="2:13" ht="15" thickBot="1">
      <c r="B16" s="39"/>
      <c r="C16" s="177" t="s">
        <v>151</v>
      </c>
      <c r="D16" s="178"/>
      <c r="E16" s="122" t="s">
        <v>150</v>
      </c>
      <c r="F16" s="40" t="s">
        <v>150</v>
      </c>
      <c r="G16" s="41"/>
      <c r="H16" s="122" t="s">
        <v>150</v>
      </c>
      <c r="I16" s="40" t="s">
        <v>150</v>
      </c>
      <c r="J16" s="41"/>
      <c r="K16" s="122" t="s">
        <v>150</v>
      </c>
      <c r="L16" s="40" t="s">
        <v>150</v>
      </c>
      <c r="M16" s="41"/>
    </row>
    <row r="17" spans="2:13" ht="43.9" thickBot="1">
      <c r="B17" s="171">
        <v>13</v>
      </c>
      <c r="C17" s="173" t="s">
        <v>152</v>
      </c>
      <c r="D17" s="174"/>
      <c r="E17" s="171" t="s">
        <v>150</v>
      </c>
      <c r="F17" s="37" t="s">
        <v>153</v>
      </c>
      <c r="G17" s="38" t="s">
        <v>136</v>
      </c>
      <c r="H17" s="171" t="s">
        <v>150</v>
      </c>
      <c r="I17" s="37" t="s">
        <v>153</v>
      </c>
      <c r="J17" s="38" t="s">
        <v>136</v>
      </c>
      <c r="K17" s="171" t="s">
        <v>150</v>
      </c>
      <c r="L17" s="37" t="s">
        <v>153</v>
      </c>
      <c r="M17" s="38" t="s">
        <v>136</v>
      </c>
    </row>
    <row r="18" spans="2:13" ht="15" thickBot="1">
      <c r="B18" s="172"/>
      <c r="C18" s="175"/>
      <c r="D18" s="176"/>
      <c r="E18" s="172"/>
      <c r="F18" s="35"/>
      <c r="G18" s="36"/>
      <c r="H18" s="172"/>
      <c r="I18" s="35"/>
      <c r="J18" s="36"/>
      <c r="K18" s="172"/>
      <c r="L18" s="35"/>
      <c r="M18" s="36"/>
    </row>
    <row r="19" spans="2:13">
      <c r="B19" s="163"/>
      <c r="C19" s="165" t="s">
        <v>154</v>
      </c>
      <c r="D19" s="165"/>
      <c r="E19" s="165"/>
      <c r="F19" s="166"/>
      <c r="G19" s="169"/>
      <c r="J19" s="183"/>
      <c r="M19" s="183"/>
    </row>
    <row r="20" spans="2:13" ht="15" thickBot="1">
      <c r="B20" s="164"/>
      <c r="C20" s="167" t="s">
        <v>155</v>
      </c>
      <c r="D20" s="167"/>
      <c r="E20" s="167"/>
      <c r="F20" s="168"/>
      <c r="G20" s="170"/>
      <c r="J20" s="184"/>
      <c r="M20" s="184"/>
    </row>
    <row r="21" spans="2:13">
      <c r="B21" s="182" t="s">
        <v>156</v>
      </c>
      <c r="C21" s="182"/>
      <c r="D21" s="182"/>
      <c r="E21" s="182"/>
      <c r="F21" s="182"/>
      <c r="G21" s="182"/>
    </row>
  </sheetData>
  <mergeCells count="19">
    <mergeCell ref="B21:G21"/>
    <mergeCell ref="J19:J20"/>
    <mergeCell ref="M19:M20"/>
    <mergeCell ref="H2:J2"/>
    <mergeCell ref="K2:M2"/>
    <mergeCell ref="B19:B20"/>
    <mergeCell ref="C19:F19"/>
    <mergeCell ref="C20:F20"/>
    <mergeCell ref="G19:G20"/>
    <mergeCell ref="B17:B18"/>
    <mergeCell ref="C17:D18"/>
    <mergeCell ref="E17:E18"/>
    <mergeCell ref="C16:D16"/>
    <mergeCell ref="D2:D3"/>
    <mergeCell ref="C2:C3"/>
    <mergeCell ref="B2:B3"/>
    <mergeCell ref="E2:G2"/>
    <mergeCell ref="H17:H18"/>
    <mergeCell ref="K17:K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52"/>
  <sheetViews>
    <sheetView topLeftCell="A43" workbookViewId="0">
      <selection activeCell="F48" sqref="F48:G48"/>
    </sheetView>
  </sheetViews>
  <sheetFormatPr defaultColWidth="8.85546875" defaultRowHeight="14.45"/>
  <cols>
    <col min="1" max="1" width="4" style="23" customWidth="1"/>
    <col min="2" max="2" width="8.85546875" style="23"/>
    <col min="3" max="3" width="22.7109375" style="23" customWidth="1"/>
    <col min="4" max="16384" width="8.85546875" style="23"/>
  </cols>
  <sheetData>
    <row r="1" spans="2:13" ht="15" thickBot="1"/>
    <row r="2" spans="2:13">
      <c r="B2" s="198" t="s">
        <v>132</v>
      </c>
      <c r="C2" s="157" t="s">
        <v>133</v>
      </c>
      <c r="D2" s="200" t="s">
        <v>2</v>
      </c>
      <c r="E2" s="153" t="s">
        <v>3</v>
      </c>
      <c r="F2" s="154"/>
      <c r="G2" s="155"/>
      <c r="H2" s="153" t="s">
        <v>4</v>
      </c>
      <c r="I2" s="154"/>
      <c r="J2" s="155"/>
      <c r="K2" s="153" t="s">
        <v>5</v>
      </c>
      <c r="L2" s="154"/>
      <c r="M2" s="155"/>
    </row>
    <row r="3" spans="2:13" ht="43.9" thickBot="1">
      <c r="B3" s="199"/>
      <c r="C3" s="202"/>
      <c r="D3" s="201"/>
      <c r="E3" s="64" t="s">
        <v>134</v>
      </c>
      <c r="F3" s="65" t="s">
        <v>157</v>
      </c>
      <c r="G3" s="66" t="s">
        <v>136</v>
      </c>
      <c r="H3" s="64" t="s">
        <v>134</v>
      </c>
      <c r="I3" s="65" t="s">
        <v>157</v>
      </c>
      <c r="J3" s="66" t="s">
        <v>136</v>
      </c>
      <c r="K3" s="64" t="s">
        <v>134</v>
      </c>
      <c r="L3" s="65" t="s">
        <v>157</v>
      </c>
      <c r="M3" s="66" t="s">
        <v>136</v>
      </c>
    </row>
    <row r="4" spans="2:13" ht="16.149999999999999">
      <c r="B4" s="127">
        <v>1</v>
      </c>
      <c r="C4" s="57" t="s">
        <v>158</v>
      </c>
      <c r="D4" s="58" t="s">
        <v>159</v>
      </c>
      <c r="E4" s="59">
        <f>+ROUND(K4/3,0)</f>
        <v>83</v>
      </c>
      <c r="F4" s="60"/>
      <c r="G4" s="61"/>
      <c r="H4" s="59">
        <f>ROUND(K4/3*2,0)</f>
        <v>167</v>
      </c>
      <c r="I4" s="57"/>
      <c r="J4" s="62"/>
      <c r="K4" s="127">
        <v>250</v>
      </c>
      <c r="L4" s="28"/>
      <c r="M4" s="63"/>
    </row>
    <row r="5" spans="2:13" ht="16.149999999999999">
      <c r="B5" s="31">
        <v>2</v>
      </c>
      <c r="C5" s="25" t="s">
        <v>160</v>
      </c>
      <c r="D5" s="53" t="s">
        <v>159</v>
      </c>
      <c r="E5" s="14">
        <f t="shared" ref="E5:G46" si="0">+ROUND(K5/3,0)</f>
        <v>83</v>
      </c>
      <c r="F5" s="6"/>
      <c r="G5" s="17"/>
      <c r="H5" s="14">
        <f t="shared" ref="H5:J46" si="1">ROUND(K5/3*2,0)</f>
        <v>167</v>
      </c>
      <c r="I5" s="25"/>
      <c r="J5" s="51"/>
      <c r="K5" s="29">
        <v>250</v>
      </c>
      <c r="L5" s="24"/>
      <c r="M5" s="30"/>
    </row>
    <row r="6" spans="2:13" ht="16.149999999999999">
      <c r="B6" s="31">
        <v>3</v>
      </c>
      <c r="C6" s="25" t="s">
        <v>161</v>
      </c>
      <c r="D6" s="53" t="s">
        <v>159</v>
      </c>
      <c r="E6" s="14">
        <f t="shared" si="0"/>
        <v>83</v>
      </c>
      <c r="F6" s="6"/>
      <c r="G6" s="17"/>
      <c r="H6" s="14">
        <f t="shared" si="1"/>
        <v>167</v>
      </c>
      <c r="I6" s="25"/>
      <c r="J6" s="51"/>
      <c r="K6" s="29">
        <v>250</v>
      </c>
      <c r="L6" s="24"/>
      <c r="M6" s="30"/>
    </row>
    <row r="7" spans="2:13" ht="16.149999999999999">
      <c r="B7" s="31">
        <v>4</v>
      </c>
      <c r="C7" s="25" t="s">
        <v>162</v>
      </c>
      <c r="D7" s="53" t="s">
        <v>159</v>
      </c>
      <c r="E7" s="14">
        <f t="shared" si="0"/>
        <v>83</v>
      </c>
      <c r="F7" s="6"/>
      <c r="G7" s="17"/>
      <c r="H7" s="14">
        <f t="shared" si="1"/>
        <v>167</v>
      </c>
      <c r="I7" s="25"/>
      <c r="J7" s="51"/>
      <c r="K7" s="29">
        <v>250</v>
      </c>
      <c r="L7" s="24"/>
      <c r="M7" s="30"/>
    </row>
    <row r="8" spans="2:13" ht="28.9">
      <c r="B8" s="31">
        <v>5</v>
      </c>
      <c r="C8" s="25" t="s">
        <v>163</v>
      </c>
      <c r="D8" s="53" t="s">
        <v>159</v>
      </c>
      <c r="E8" s="14">
        <f t="shared" si="0"/>
        <v>83</v>
      </c>
      <c r="F8" s="6"/>
      <c r="G8" s="17"/>
      <c r="H8" s="14">
        <f t="shared" si="1"/>
        <v>167</v>
      </c>
      <c r="I8" s="25"/>
      <c r="J8" s="51"/>
      <c r="K8" s="29">
        <v>250</v>
      </c>
      <c r="L8" s="24"/>
      <c r="M8" s="30"/>
    </row>
    <row r="9" spans="2:13" ht="16.149999999999999">
      <c r="B9" s="31">
        <v>6</v>
      </c>
      <c r="C9" s="25" t="s">
        <v>164</v>
      </c>
      <c r="D9" s="53" t="s">
        <v>159</v>
      </c>
      <c r="E9" s="14">
        <f t="shared" si="0"/>
        <v>83</v>
      </c>
      <c r="F9" s="6"/>
      <c r="G9" s="17"/>
      <c r="H9" s="14">
        <f t="shared" si="1"/>
        <v>167</v>
      </c>
      <c r="I9" s="25"/>
      <c r="J9" s="51"/>
      <c r="K9" s="29">
        <v>250</v>
      </c>
      <c r="L9" s="24"/>
      <c r="M9" s="30"/>
    </row>
    <row r="10" spans="2:13" ht="16.149999999999999">
      <c r="B10" s="31">
        <v>7</v>
      </c>
      <c r="C10" s="25" t="s">
        <v>165</v>
      </c>
      <c r="D10" s="53" t="s">
        <v>159</v>
      </c>
      <c r="E10" s="14">
        <f t="shared" si="0"/>
        <v>83</v>
      </c>
      <c r="F10" s="6"/>
      <c r="G10" s="17"/>
      <c r="H10" s="14">
        <f t="shared" si="1"/>
        <v>167</v>
      </c>
      <c r="I10" s="25"/>
      <c r="J10" s="51"/>
      <c r="K10" s="29">
        <v>250</v>
      </c>
      <c r="L10" s="24"/>
      <c r="M10" s="30"/>
    </row>
    <row r="11" spans="2:13" ht="16.149999999999999">
      <c r="B11" s="31">
        <v>8</v>
      </c>
      <c r="C11" s="25" t="s">
        <v>166</v>
      </c>
      <c r="D11" s="53" t="s">
        <v>159</v>
      </c>
      <c r="E11" s="14">
        <f t="shared" si="0"/>
        <v>83</v>
      </c>
      <c r="F11" s="6"/>
      <c r="G11" s="17"/>
      <c r="H11" s="14">
        <f t="shared" si="1"/>
        <v>167</v>
      </c>
      <c r="I11" s="25"/>
      <c r="J11" s="51"/>
      <c r="K11" s="29">
        <v>250</v>
      </c>
      <c r="L11" s="24"/>
      <c r="M11" s="30"/>
    </row>
    <row r="12" spans="2:13" ht="16.149999999999999">
      <c r="B12" s="31">
        <v>9</v>
      </c>
      <c r="C12" s="25" t="s">
        <v>167</v>
      </c>
      <c r="D12" s="53" t="s">
        <v>159</v>
      </c>
      <c r="E12" s="14">
        <f t="shared" si="0"/>
        <v>83</v>
      </c>
      <c r="F12" s="6"/>
      <c r="G12" s="17"/>
      <c r="H12" s="14">
        <f t="shared" si="1"/>
        <v>167</v>
      </c>
      <c r="I12" s="25"/>
      <c r="J12" s="51"/>
      <c r="K12" s="29">
        <v>250</v>
      </c>
      <c r="L12" s="24"/>
      <c r="M12" s="30"/>
    </row>
    <row r="13" spans="2:13" ht="28.9">
      <c r="B13" s="31">
        <v>10</v>
      </c>
      <c r="C13" s="25" t="s">
        <v>168</v>
      </c>
      <c r="D13" s="53" t="s">
        <v>159</v>
      </c>
      <c r="E13" s="14">
        <f t="shared" si="0"/>
        <v>83</v>
      </c>
      <c r="F13" s="6"/>
      <c r="G13" s="17"/>
      <c r="H13" s="14">
        <f t="shared" si="1"/>
        <v>167</v>
      </c>
      <c r="I13" s="25"/>
      <c r="J13" s="51"/>
      <c r="K13" s="29">
        <v>250</v>
      </c>
      <c r="L13" s="24"/>
      <c r="M13" s="30"/>
    </row>
    <row r="14" spans="2:13" ht="28.9">
      <c r="B14" s="31">
        <v>11</v>
      </c>
      <c r="C14" s="25" t="s">
        <v>169</v>
      </c>
      <c r="D14" s="53" t="s">
        <v>159</v>
      </c>
      <c r="E14" s="14">
        <f t="shared" si="0"/>
        <v>83</v>
      </c>
      <c r="F14" s="6"/>
      <c r="G14" s="17"/>
      <c r="H14" s="14">
        <f t="shared" si="1"/>
        <v>167</v>
      </c>
      <c r="I14" s="25"/>
      <c r="J14" s="51"/>
      <c r="K14" s="29">
        <v>250</v>
      </c>
      <c r="L14" s="24"/>
      <c r="M14" s="30"/>
    </row>
    <row r="15" spans="2:13" ht="28.9">
      <c r="B15" s="31">
        <v>12</v>
      </c>
      <c r="C15" s="25" t="s">
        <v>170</v>
      </c>
      <c r="D15" s="53" t="s">
        <v>159</v>
      </c>
      <c r="E15" s="14">
        <f t="shared" si="0"/>
        <v>83</v>
      </c>
      <c r="F15" s="6"/>
      <c r="G15" s="17"/>
      <c r="H15" s="14">
        <f t="shared" si="1"/>
        <v>167</v>
      </c>
      <c r="I15" s="25"/>
      <c r="J15" s="51"/>
      <c r="K15" s="29">
        <v>250</v>
      </c>
      <c r="L15" s="24"/>
      <c r="M15" s="30"/>
    </row>
    <row r="16" spans="2:13" ht="16.149999999999999">
      <c r="B16" s="31">
        <v>13</v>
      </c>
      <c r="C16" s="25" t="s">
        <v>171</v>
      </c>
      <c r="D16" s="53" t="s">
        <v>159</v>
      </c>
      <c r="E16" s="14">
        <f t="shared" si="0"/>
        <v>83</v>
      </c>
      <c r="F16" s="6"/>
      <c r="G16" s="17"/>
      <c r="H16" s="14">
        <f t="shared" si="1"/>
        <v>167</v>
      </c>
      <c r="I16" s="25"/>
      <c r="J16" s="51"/>
      <c r="K16" s="29">
        <v>250</v>
      </c>
      <c r="L16" s="24"/>
      <c r="M16" s="30"/>
    </row>
    <row r="17" spans="2:13" ht="28.9">
      <c r="B17" s="31">
        <v>14</v>
      </c>
      <c r="C17" s="25" t="s">
        <v>172</v>
      </c>
      <c r="D17" s="53" t="s">
        <v>173</v>
      </c>
      <c r="E17" s="14">
        <f t="shared" si="0"/>
        <v>167</v>
      </c>
      <c r="F17" s="6"/>
      <c r="G17" s="17"/>
      <c r="H17" s="14">
        <f t="shared" si="1"/>
        <v>333</v>
      </c>
      <c r="I17" s="25"/>
      <c r="J17" s="51"/>
      <c r="K17" s="29">
        <v>500</v>
      </c>
      <c r="L17" s="24"/>
      <c r="M17" s="30"/>
    </row>
    <row r="18" spans="2:13" ht="28.9">
      <c r="B18" s="31">
        <v>15</v>
      </c>
      <c r="C18" s="25" t="s">
        <v>174</v>
      </c>
      <c r="D18" s="53" t="s">
        <v>173</v>
      </c>
      <c r="E18" s="14">
        <f t="shared" si="0"/>
        <v>83</v>
      </c>
      <c r="F18" s="6"/>
      <c r="G18" s="17"/>
      <c r="H18" s="14">
        <f t="shared" si="1"/>
        <v>167</v>
      </c>
      <c r="I18" s="25"/>
      <c r="J18" s="51"/>
      <c r="K18" s="29">
        <v>250</v>
      </c>
      <c r="L18" s="24"/>
      <c r="M18" s="30"/>
    </row>
    <row r="19" spans="2:13" ht="28.9">
      <c r="B19" s="31">
        <v>16</v>
      </c>
      <c r="C19" s="25" t="s">
        <v>175</v>
      </c>
      <c r="D19" s="53" t="s">
        <v>159</v>
      </c>
      <c r="E19" s="14">
        <f t="shared" si="0"/>
        <v>83</v>
      </c>
      <c r="F19" s="6"/>
      <c r="G19" s="17"/>
      <c r="H19" s="14">
        <f t="shared" si="1"/>
        <v>167</v>
      </c>
      <c r="I19" s="25"/>
      <c r="J19" s="51"/>
      <c r="K19" s="29">
        <v>250</v>
      </c>
      <c r="L19" s="24"/>
      <c r="M19" s="30"/>
    </row>
    <row r="20" spans="2:13" ht="30.6">
      <c r="B20" s="31">
        <v>17</v>
      </c>
      <c r="C20" s="25" t="s">
        <v>176</v>
      </c>
      <c r="D20" s="53" t="s">
        <v>159</v>
      </c>
      <c r="E20" s="14">
        <f t="shared" si="0"/>
        <v>83</v>
      </c>
      <c r="F20" s="6"/>
      <c r="G20" s="17"/>
      <c r="H20" s="14">
        <f t="shared" si="1"/>
        <v>167</v>
      </c>
      <c r="I20" s="25"/>
      <c r="J20" s="51"/>
      <c r="K20" s="29">
        <v>250</v>
      </c>
      <c r="L20" s="24"/>
      <c r="M20" s="30"/>
    </row>
    <row r="21" spans="2:13" ht="30.6">
      <c r="B21" s="31">
        <v>18</v>
      </c>
      <c r="C21" s="25" t="s">
        <v>177</v>
      </c>
      <c r="D21" s="53" t="s">
        <v>159</v>
      </c>
      <c r="E21" s="14">
        <f t="shared" si="0"/>
        <v>83</v>
      </c>
      <c r="F21" s="6"/>
      <c r="G21" s="17"/>
      <c r="H21" s="14">
        <f t="shared" si="1"/>
        <v>167</v>
      </c>
      <c r="I21" s="25"/>
      <c r="J21" s="51"/>
      <c r="K21" s="29">
        <v>250</v>
      </c>
      <c r="L21" s="24"/>
      <c r="M21" s="30"/>
    </row>
    <row r="22" spans="2:13" ht="30.6">
      <c r="B22" s="31">
        <v>19</v>
      </c>
      <c r="C22" s="25" t="s">
        <v>178</v>
      </c>
      <c r="D22" s="53" t="s">
        <v>159</v>
      </c>
      <c r="E22" s="14">
        <f t="shared" si="0"/>
        <v>83</v>
      </c>
      <c r="F22" s="6"/>
      <c r="G22" s="17"/>
      <c r="H22" s="14">
        <f t="shared" si="1"/>
        <v>167</v>
      </c>
      <c r="I22" s="25"/>
      <c r="J22" s="51"/>
      <c r="K22" s="29">
        <v>250</v>
      </c>
      <c r="L22" s="24"/>
      <c r="M22" s="30"/>
    </row>
    <row r="23" spans="2:13" ht="57.6">
      <c r="B23" s="31">
        <v>20</v>
      </c>
      <c r="C23" s="25" t="s">
        <v>179</v>
      </c>
      <c r="D23" s="53" t="s">
        <v>180</v>
      </c>
      <c r="E23" s="14">
        <f t="shared" si="0"/>
        <v>16667</v>
      </c>
      <c r="F23" s="6"/>
      <c r="G23" s="17"/>
      <c r="H23" s="14">
        <f t="shared" si="1"/>
        <v>33333</v>
      </c>
      <c r="I23" s="25"/>
      <c r="J23" s="51"/>
      <c r="K23" s="55">
        <v>50000</v>
      </c>
      <c r="L23" s="24"/>
      <c r="M23" s="30"/>
    </row>
    <row r="24" spans="2:13">
      <c r="B24" s="29">
        <v>21</v>
      </c>
      <c r="C24" s="49" t="s">
        <v>181</v>
      </c>
      <c r="D24" s="54" t="s">
        <v>180</v>
      </c>
      <c r="E24" s="14">
        <f t="shared" si="0"/>
        <v>16667</v>
      </c>
      <c r="F24" s="6"/>
      <c r="G24" s="17"/>
      <c r="H24" s="14">
        <f t="shared" si="1"/>
        <v>33333</v>
      </c>
      <c r="I24" s="49"/>
      <c r="J24" s="56"/>
      <c r="K24" s="55">
        <v>50000</v>
      </c>
      <c r="L24" s="24"/>
      <c r="M24" s="51"/>
    </row>
    <row r="25" spans="2:13" ht="28.9">
      <c r="B25" s="29">
        <v>22</v>
      </c>
      <c r="C25" s="49" t="s">
        <v>182</v>
      </c>
      <c r="D25" s="54" t="s">
        <v>180</v>
      </c>
      <c r="E25" s="14">
        <f t="shared" si="0"/>
        <v>16667</v>
      </c>
      <c r="F25" s="6"/>
      <c r="G25" s="17"/>
      <c r="H25" s="14">
        <f t="shared" si="1"/>
        <v>33333</v>
      </c>
      <c r="I25" s="49"/>
      <c r="J25" s="56"/>
      <c r="K25" s="55">
        <v>50000</v>
      </c>
      <c r="L25" s="24"/>
      <c r="M25" s="51"/>
    </row>
    <row r="26" spans="2:13" ht="28.9">
      <c r="B26" s="29">
        <v>23</v>
      </c>
      <c r="C26" s="49" t="s">
        <v>183</v>
      </c>
      <c r="D26" s="54" t="s">
        <v>184</v>
      </c>
      <c r="E26" s="14">
        <f t="shared" si="0"/>
        <v>167</v>
      </c>
      <c r="F26" s="6"/>
      <c r="G26" s="17"/>
      <c r="H26" s="14">
        <f t="shared" si="1"/>
        <v>333</v>
      </c>
      <c r="I26" s="49"/>
      <c r="J26" s="56"/>
      <c r="K26" s="29">
        <v>500</v>
      </c>
      <c r="L26" s="24"/>
      <c r="M26" s="51"/>
    </row>
    <row r="27" spans="2:13" ht="16.149999999999999">
      <c r="B27" s="29">
        <v>24</v>
      </c>
      <c r="C27" s="49" t="s">
        <v>185</v>
      </c>
      <c r="D27" s="54" t="s">
        <v>184</v>
      </c>
      <c r="E27" s="14">
        <f t="shared" si="0"/>
        <v>167</v>
      </c>
      <c r="F27" s="6"/>
      <c r="G27" s="17"/>
      <c r="H27" s="14">
        <f t="shared" si="1"/>
        <v>333</v>
      </c>
      <c r="I27" s="49"/>
      <c r="J27" s="56"/>
      <c r="K27" s="29">
        <v>500</v>
      </c>
      <c r="L27" s="24"/>
      <c r="M27" s="51"/>
    </row>
    <row r="28" spans="2:13" ht="16.149999999999999">
      <c r="B28" s="29">
        <v>25</v>
      </c>
      <c r="C28" s="49" t="s">
        <v>186</v>
      </c>
      <c r="D28" s="54" t="s">
        <v>184</v>
      </c>
      <c r="E28" s="14">
        <f t="shared" si="0"/>
        <v>167</v>
      </c>
      <c r="F28" s="6"/>
      <c r="G28" s="17"/>
      <c r="H28" s="14">
        <f t="shared" si="1"/>
        <v>333</v>
      </c>
      <c r="I28" s="49"/>
      <c r="J28" s="56"/>
      <c r="K28" s="29">
        <v>500</v>
      </c>
      <c r="L28" s="24"/>
      <c r="M28" s="51"/>
    </row>
    <row r="29" spans="2:13" ht="28.9">
      <c r="B29" s="29">
        <v>26</v>
      </c>
      <c r="C29" s="49" t="s">
        <v>187</v>
      </c>
      <c r="D29" s="54" t="s">
        <v>188</v>
      </c>
      <c r="E29" s="14">
        <f t="shared" si="0"/>
        <v>167</v>
      </c>
      <c r="F29" s="6"/>
      <c r="G29" s="17"/>
      <c r="H29" s="14">
        <f t="shared" si="1"/>
        <v>333</v>
      </c>
      <c r="I29" s="49"/>
      <c r="J29" s="56"/>
      <c r="K29" s="29">
        <v>500</v>
      </c>
      <c r="L29" s="24"/>
      <c r="M29" s="51"/>
    </row>
    <row r="30" spans="2:13">
      <c r="B30" s="29">
        <v>27</v>
      </c>
      <c r="C30" s="49" t="s">
        <v>189</v>
      </c>
      <c r="D30" s="54" t="s">
        <v>188</v>
      </c>
      <c r="E30" s="14">
        <f t="shared" si="0"/>
        <v>167</v>
      </c>
      <c r="F30" s="6"/>
      <c r="G30" s="17"/>
      <c r="H30" s="14">
        <f t="shared" si="1"/>
        <v>333</v>
      </c>
      <c r="I30" s="49"/>
      <c r="J30" s="56"/>
      <c r="K30" s="29">
        <v>500</v>
      </c>
      <c r="L30" s="24"/>
      <c r="M30" s="51"/>
    </row>
    <row r="31" spans="2:13" ht="28.9">
      <c r="B31" s="29">
        <v>28</v>
      </c>
      <c r="C31" s="49" t="s">
        <v>190</v>
      </c>
      <c r="D31" s="54" t="s">
        <v>184</v>
      </c>
      <c r="E31" s="14">
        <f t="shared" si="0"/>
        <v>167</v>
      </c>
      <c r="F31" s="6"/>
      <c r="G31" s="17"/>
      <c r="H31" s="14">
        <f t="shared" si="1"/>
        <v>333</v>
      </c>
      <c r="I31" s="49"/>
      <c r="J31" s="56"/>
      <c r="K31" s="29">
        <v>500</v>
      </c>
      <c r="L31" s="24"/>
      <c r="M31" s="51"/>
    </row>
    <row r="32" spans="2:13" ht="16.149999999999999">
      <c r="B32" s="29">
        <v>29</v>
      </c>
      <c r="C32" s="49" t="s">
        <v>191</v>
      </c>
      <c r="D32" s="54" t="s">
        <v>184</v>
      </c>
      <c r="E32" s="14">
        <f t="shared" si="0"/>
        <v>167</v>
      </c>
      <c r="F32" s="6"/>
      <c r="G32" s="17"/>
      <c r="H32" s="14">
        <f t="shared" si="1"/>
        <v>333</v>
      </c>
      <c r="I32" s="49"/>
      <c r="J32" s="56"/>
      <c r="K32" s="29">
        <v>500</v>
      </c>
      <c r="L32" s="24"/>
      <c r="M32" s="51"/>
    </row>
    <row r="33" spans="2:13" ht="28.9">
      <c r="B33" s="29">
        <v>30</v>
      </c>
      <c r="C33" s="49" t="s">
        <v>192</v>
      </c>
      <c r="D33" s="54" t="s">
        <v>184</v>
      </c>
      <c r="E33" s="14">
        <f t="shared" si="0"/>
        <v>167</v>
      </c>
      <c r="F33" s="6"/>
      <c r="G33" s="17"/>
      <c r="H33" s="14">
        <f t="shared" si="1"/>
        <v>333</v>
      </c>
      <c r="I33" s="49"/>
      <c r="J33" s="56"/>
      <c r="K33" s="29">
        <v>500</v>
      </c>
      <c r="L33" s="24"/>
      <c r="M33" s="51"/>
    </row>
    <row r="34" spans="2:13" ht="28.9">
      <c r="B34" s="29">
        <v>31</v>
      </c>
      <c r="C34" s="49" t="s">
        <v>193</v>
      </c>
      <c r="D34" s="54" t="s">
        <v>184</v>
      </c>
      <c r="E34" s="14">
        <f t="shared" si="0"/>
        <v>167</v>
      </c>
      <c r="F34" s="6"/>
      <c r="G34" s="17"/>
      <c r="H34" s="14">
        <f t="shared" si="1"/>
        <v>333</v>
      </c>
      <c r="I34" s="49"/>
      <c r="J34" s="56"/>
      <c r="K34" s="29">
        <v>500</v>
      </c>
      <c r="L34" s="24"/>
      <c r="M34" s="51"/>
    </row>
    <row r="35" spans="2:13" ht="28.9">
      <c r="B35" s="29">
        <v>32</v>
      </c>
      <c r="C35" s="49" t="s">
        <v>194</v>
      </c>
      <c r="D35" s="54" t="s">
        <v>184</v>
      </c>
      <c r="E35" s="14">
        <f t="shared" si="0"/>
        <v>167</v>
      </c>
      <c r="F35" s="6"/>
      <c r="G35" s="17"/>
      <c r="H35" s="14">
        <f t="shared" si="1"/>
        <v>333</v>
      </c>
      <c r="I35" s="49"/>
      <c r="J35" s="56"/>
      <c r="K35" s="29">
        <v>500</v>
      </c>
      <c r="L35" s="24"/>
      <c r="M35" s="51"/>
    </row>
    <row r="36" spans="2:13" ht="28.9">
      <c r="B36" s="29">
        <v>33</v>
      </c>
      <c r="C36" s="49" t="s">
        <v>195</v>
      </c>
      <c r="D36" s="54" t="s">
        <v>184</v>
      </c>
      <c r="E36" s="14">
        <f t="shared" si="0"/>
        <v>167</v>
      </c>
      <c r="F36" s="6"/>
      <c r="G36" s="17"/>
      <c r="H36" s="14">
        <f t="shared" si="1"/>
        <v>333</v>
      </c>
      <c r="I36" s="49"/>
      <c r="J36" s="56"/>
      <c r="K36" s="29">
        <v>500</v>
      </c>
      <c r="L36" s="24"/>
      <c r="M36" s="51"/>
    </row>
    <row r="37" spans="2:13" ht="28.9">
      <c r="B37" s="29">
        <v>34</v>
      </c>
      <c r="C37" s="49" t="s">
        <v>196</v>
      </c>
      <c r="D37" s="54" t="s">
        <v>197</v>
      </c>
      <c r="E37" s="14">
        <f t="shared" si="0"/>
        <v>1667</v>
      </c>
      <c r="F37" s="6"/>
      <c r="G37" s="17"/>
      <c r="H37" s="14">
        <f t="shared" si="1"/>
        <v>3333</v>
      </c>
      <c r="I37" s="49"/>
      <c r="J37" s="56"/>
      <c r="K37" s="55">
        <v>5000</v>
      </c>
      <c r="L37" s="24"/>
      <c r="M37" s="51"/>
    </row>
    <row r="38" spans="2:13" ht="28.9">
      <c r="B38" s="29">
        <v>35</v>
      </c>
      <c r="C38" s="49" t="s">
        <v>198</v>
      </c>
      <c r="D38" s="54" t="s">
        <v>197</v>
      </c>
      <c r="E38" s="14">
        <f t="shared" si="0"/>
        <v>1667</v>
      </c>
      <c r="F38" s="6"/>
      <c r="G38" s="17"/>
      <c r="H38" s="14">
        <f t="shared" si="1"/>
        <v>3333</v>
      </c>
      <c r="I38" s="49"/>
      <c r="J38" s="56"/>
      <c r="K38" s="55">
        <v>5000</v>
      </c>
      <c r="L38" s="24"/>
      <c r="M38" s="51"/>
    </row>
    <row r="39" spans="2:13" ht="43.15">
      <c r="B39" s="29">
        <v>36</v>
      </c>
      <c r="C39" s="49" t="s">
        <v>199</v>
      </c>
      <c r="D39" s="54" t="s">
        <v>188</v>
      </c>
      <c r="E39" s="14">
        <f t="shared" si="0"/>
        <v>167</v>
      </c>
      <c r="F39" s="6"/>
      <c r="G39" s="17"/>
      <c r="H39" s="14">
        <f t="shared" si="1"/>
        <v>333</v>
      </c>
      <c r="I39" s="49"/>
      <c r="J39" s="56"/>
      <c r="K39" s="29">
        <v>500</v>
      </c>
      <c r="L39" s="24"/>
      <c r="M39" s="51"/>
    </row>
    <row r="40" spans="2:13">
      <c r="B40" s="29">
        <v>37</v>
      </c>
      <c r="C40" s="49" t="s">
        <v>200</v>
      </c>
      <c r="D40" s="54" t="s">
        <v>188</v>
      </c>
      <c r="E40" s="14">
        <f t="shared" si="0"/>
        <v>167</v>
      </c>
      <c r="F40" s="6"/>
      <c r="G40" s="17"/>
      <c r="H40" s="14">
        <f t="shared" si="1"/>
        <v>333</v>
      </c>
      <c r="I40" s="49"/>
      <c r="J40" s="56"/>
      <c r="K40" s="29">
        <v>500</v>
      </c>
      <c r="L40" s="24"/>
      <c r="M40" s="51"/>
    </row>
    <row r="41" spans="2:13" ht="28.9">
      <c r="B41" s="29">
        <v>38</v>
      </c>
      <c r="C41" s="49" t="s">
        <v>201</v>
      </c>
      <c r="D41" s="54" t="s">
        <v>188</v>
      </c>
      <c r="E41" s="14">
        <f t="shared" si="0"/>
        <v>167</v>
      </c>
      <c r="F41" s="6"/>
      <c r="G41" s="17"/>
      <c r="H41" s="14">
        <f t="shared" si="1"/>
        <v>333</v>
      </c>
      <c r="I41" s="49"/>
      <c r="J41" s="56"/>
      <c r="K41" s="29">
        <v>500</v>
      </c>
      <c r="L41" s="24"/>
      <c r="M41" s="51"/>
    </row>
    <row r="42" spans="2:13">
      <c r="B42" s="29">
        <v>39</v>
      </c>
      <c r="C42" s="49" t="s">
        <v>202</v>
      </c>
      <c r="D42" s="54" t="s">
        <v>188</v>
      </c>
      <c r="E42" s="14">
        <f t="shared" si="0"/>
        <v>167</v>
      </c>
      <c r="F42" s="6"/>
      <c r="G42" s="17"/>
      <c r="H42" s="14">
        <f t="shared" si="1"/>
        <v>333</v>
      </c>
      <c r="I42" s="49"/>
      <c r="J42" s="56"/>
      <c r="K42" s="29">
        <v>500</v>
      </c>
      <c r="L42" s="24"/>
      <c r="M42" s="51"/>
    </row>
    <row r="43" spans="2:13">
      <c r="B43" s="29">
        <v>40</v>
      </c>
      <c r="C43" s="49" t="s">
        <v>203</v>
      </c>
      <c r="D43" s="54" t="s">
        <v>188</v>
      </c>
      <c r="E43" s="14">
        <f t="shared" si="0"/>
        <v>167</v>
      </c>
      <c r="F43" s="6"/>
      <c r="G43" s="17"/>
      <c r="H43" s="14">
        <f t="shared" si="1"/>
        <v>333</v>
      </c>
      <c r="I43" s="49"/>
      <c r="J43" s="56"/>
      <c r="K43" s="29">
        <v>500</v>
      </c>
      <c r="L43" s="24"/>
      <c r="M43" s="51"/>
    </row>
    <row r="44" spans="2:13">
      <c r="B44" s="31">
        <v>41</v>
      </c>
      <c r="C44" s="49" t="s">
        <v>204</v>
      </c>
      <c r="D44" s="27" t="s">
        <v>205</v>
      </c>
      <c r="E44" s="14">
        <f t="shared" si="0"/>
        <v>167</v>
      </c>
      <c r="F44" s="6"/>
      <c r="G44" s="17"/>
      <c r="H44" s="14">
        <f t="shared" si="1"/>
        <v>333</v>
      </c>
      <c r="I44" s="24"/>
      <c r="J44" s="30"/>
      <c r="K44" s="29">
        <v>500</v>
      </c>
      <c r="L44" s="25"/>
      <c r="M44" s="51"/>
    </row>
    <row r="45" spans="2:13">
      <c r="B45" s="31">
        <v>42</v>
      </c>
      <c r="C45" s="49" t="s">
        <v>206</v>
      </c>
      <c r="D45" s="27" t="s">
        <v>205</v>
      </c>
      <c r="E45" s="14">
        <f t="shared" si="0"/>
        <v>167</v>
      </c>
      <c r="F45" s="6"/>
      <c r="G45" s="17"/>
      <c r="H45" s="14">
        <f t="shared" si="1"/>
        <v>333</v>
      </c>
      <c r="I45" s="24"/>
      <c r="J45" s="30"/>
      <c r="K45" s="29">
        <v>500</v>
      </c>
      <c r="L45" s="25"/>
      <c r="M45" s="51"/>
    </row>
    <row r="46" spans="2:13" ht="144.6" thickBot="1">
      <c r="B46" s="67">
        <v>43</v>
      </c>
      <c r="C46" s="50" t="s">
        <v>207</v>
      </c>
      <c r="D46" s="68" t="s">
        <v>150</v>
      </c>
      <c r="E46" s="67" t="s">
        <v>150</v>
      </c>
      <c r="F46" s="26" t="s">
        <v>150</v>
      </c>
      <c r="G46" s="69">
        <f t="shared" si="0"/>
        <v>50000</v>
      </c>
      <c r="H46" s="67" t="s">
        <v>150</v>
      </c>
      <c r="I46" s="26" t="s">
        <v>150</v>
      </c>
      <c r="J46" s="69">
        <f t="shared" si="1"/>
        <v>100000</v>
      </c>
      <c r="K46" s="67" t="s">
        <v>150</v>
      </c>
      <c r="L46" s="26" t="s">
        <v>150</v>
      </c>
      <c r="M46" s="70">
        <v>150000</v>
      </c>
    </row>
    <row r="47" spans="2:13" ht="15" thickBot="1">
      <c r="B47" s="73"/>
      <c r="C47" s="192" t="s">
        <v>151</v>
      </c>
      <c r="D47" s="193"/>
      <c r="E47" s="34" t="s">
        <v>150</v>
      </c>
      <c r="F47" s="35" t="s">
        <v>150</v>
      </c>
      <c r="G47" s="74"/>
      <c r="H47" s="34" t="s">
        <v>150</v>
      </c>
      <c r="I47" s="35" t="s">
        <v>150</v>
      </c>
      <c r="J47" s="74"/>
      <c r="K47" s="34" t="s">
        <v>150</v>
      </c>
      <c r="L47" s="35" t="s">
        <v>150</v>
      </c>
      <c r="M47" s="74"/>
    </row>
    <row r="48" spans="2:13" ht="43.15">
      <c r="B48" s="190">
        <v>44</v>
      </c>
      <c r="C48" s="186" t="s">
        <v>208</v>
      </c>
      <c r="D48" s="187"/>
      <c r="E48" s="190" t="s">
        <v>150</v>
      </c>
      <c r="F48" s="71" t="s">
        <v>153</v>
      </c>
      <c r="G48" s="72" t="s">
        <v>136</v>
      </c>
      <c r="H48" s="190" t="s">
        <v>150</v>
      </c>
      <c r="I48" s="71" t="s">
        <v>153</v>
      </c>
      <c r="J48" s="72" t="s">
        <v>136</v>
      </c>
      <c r="K48" s="190" t="s">
        <v>150</v>
      </c>
      <c r="L48" s="71" t="s">
        <v>153</v>
      </c>
      <c r="M48" s="72" t="s">
        <v>136</v>
      </c>
    </row>
    <row r="49" spans="2:13" ht="15" thickBot="1">
      <c r="B49" s="191"/>
      <c r="C49" s="188"/>
      <c r="D49" s="189"/>
      <c r="E49" s="191"/>
      <c r="F49" s="47"/>
      <c r="G49" s="52"/>
      <c r="H49" s="191"/>
      <c r="I49" s="47"/>
      <c r="J49" s="52"/>
      <c r="K49" s="191"/>
      <c r="L49" s="32"/>
      <c r="M49" s="52"/>
    </row>
    <row r="50" spans="2:13">
      <c r="B50" s="205"/>
      <c r="C50" s="203" t="s">
        <v>209</v>
      </c>
      <c r="D50" s="203"/>
      <c r="E50" s="203"/>
      <c r="F50" s="204"/>
      <c r="G50" s="194"/>
      <c r="H50" s="123"/>
      <c r="I50" s="123"/>
      <c r="J50" s="194"/>
      <c r="K50" s="123"/>
      <c r="L50" s="123"/>
      <c r="M50" s="196"/>
    </row>
    <row r="51" spans="2:13" ht="15" customHeight="1" thickBot="1">
      <c r="B51" s="206"/>
      <c r="C51" s="167" t="s">
        <v>155</v>
      </c>
      <c r="D51" s="167"/>
      <c r="E51" s="167"/>
      <c r="F51" s="168"/>
      <c r="G51" s="195"/>
      <c r="H51" s="123"/>
      <c r="I51" s="123"/>
      <c r="J51" s="195"/>
      <c r="K51" s="123"/>
      <c r="L51" s="123"/>
      <c r="M51" s="197"/>
    </row>
    <row r="52" spans="2:13">
      <c r="B52" s="185" t="s">
        <v>156</v>
      </c>
      <c r="C52" s="185"/>
      <c r="D52" s="185"/>
      <c r="E52" s="185"/>
      <c r="F52" s="185"/>
      <c r="G52" s="185"/>
      <c r="H52" s="185"/>
      <c r="I52" s="185"/>
      <c r="J52" s="185"/>
      <c r="K52" s="185"/>
      <c r="L52" s="185"/>
      <c r="M52" s="185"/>
    </row>
  </sheetData>
  <mergeCells count="19">
    <mergeCell ref="H2:J2"/>
    <mergeCell ref="K2:M2"/>
    <mergeCell ref="B50:B51"/>
    <mergeCell ref="B2:B3"/>
    <mergeCell ref="D2:D3"/>
    <mergeCell ref="C2:C3"/>
    <mergeCell ref="C50:F50"/>
    <mergeCell ref="C51:F51"/>
    <mergeCell ref="E2:G2"/>
    <mergeCell ref="B52:M52"/>
    <mergeCell ref="C48:D49"/>
    <mergeCell ref="B48:B49"/>
    <mergeCell ref="E48:E49"/>
    <mergeCell ref="C47:D47"/>
    <mergeCell ref="H48:H49"/>
    <mergeCell ref="G50:G51"/>
    <mergeCell ref="J50:J51"/>
    <mergeCell ref="M50:M51"/>
    <mergeCell ref="K48:K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2"/>
  <sheetViews>
    <sheetView topLeftCell="A34" workbookViewId="0">
      <selection activeCell="Q8" sqref="Q8"/>
    </sheetView>
  </sheetViews>
  <sheetFormatPr defaultColWidth="8.85546875" defaultRowHeight="14.45"/>
  <cols>
    <col min="1" max="1" width="3.7109375" style="23" customWidth="1"/>
    <col min="2" max="2" width="8.85546875" style="23"/>
    <col min="3" max="3" width="26.42578125" style="23" customWidth="1"/>
    <col min="4" max="16384" width="8.85546875" style="23"/>
  </cols>
  <sheetData>
    <row r="1" spans="2:13" ht="15" thickBot="1"/>
    <row r="2" spans="2:13">
      <c r="B2" s="198" t="s">
        <v>132</v>
      </c>
      <c r="C2" s="157" t="s">
        <v>133</v>
      </c>
      <c r="D2" s="209" t="s">
        <v>2</v>
      </c>
      <c r="E2" s="153" t="s">
        <v>3</v>
      </c>
      <c r="F2" s="154"/>
      <c r="G2" s="155"/>
      <c r="H2" s="153" t="s">
        <v>4</v>
      </c>
      <c r="I2" s="154"/>
      <c r="J2" s="155"/>
      <c r="K2" s="153" t="s">
        <v>5</v>
      </c>
      <c r="L2" s="154"/>
      <c r="M2" s="155"/>
    </row>
    <row r="3" spans="2:13" ht="43.9" thickBot="1">
      <c r="B3" s="199"/>
      <c r="C3" s="202"/>
      <c r="D3" s="210"/>
      <c r="E3" s="64" t="s">
        <v>134</v>
      </c>
      <c r="F3" s="65" t="s">
        <v>157</v>
      </c>
      <c r="G3" s="66" t="s">
        <v>136</v>
      </c>
      <c r="H3" s="64" t="s">
        <v>134</v>
      </c>
      <c r="I3" s="65" t="s">
        <v>157</v>
      </c>
      <c r="J3" s="66" t="s">
        <v>136</v>
      </c>
      <c r="K3" s="64" t="s">
        <v>134</v>
      </c>
      <c r="L3" s="65" t="s">
        <v>157</v>
      </c>
      <c r="M3" s="66" t="s">
        <v>136</v>
      </c>
    </row>
    <row r="4" spans="2:13">
      <c r="B4" s="127">
        <v>1</v>
      </c>
      <c r="C4" s="57" t="s">
        <v>210</v>
      </c>
      <c r="D4" s="63" t="s">
        <v>138</v>
      </c>
      <c r="E4" s="59">
        <f t="shared" ref="E4:E35" si="0">+ROUND(K4/3,0)</f>
        <v>50</v>
      </c>
      <c r="F4" s="60"/>
      <c r="G4" s="61"/>
      <c r="H4" s="59">
        <f t="shared" ref="H4:H35" si="1">ROUND(K4/3*2,0)</f>
        <v>100</v>
      </c>
      <c r="I4" s="28"/>
      <c r="J4" s="63"/>
      <c r="K4" s="77">
        <v>150</v>
      </c>
      <c r="L4" s="57"/>
      <c r="M4" s="62"/>
    </row>
    <row r="5" spans="2:13">
      <c r="B5" s="31">
        <v>2</v>
      </c>
      <c r="C5" s="25" t="s">
        <v>211</v>
      </c>
      <c r="D5" s="30" t="s">
        <v>138</v>
      </c>
      <c r="E5" s="14">
        <f t="shared" si="0"/>
        <v>50</v>
      </c>
      <c r="F5" s="6"/>
      <c r="G5" s="17"/>
      <c r="H5" s="14">
        <f t="shared" si="1"/>
        <v>100</v>
      </c>
      <c r="I5" s="24"/>
      <c r="J5" s="30"/>
      <c r="K5" s="29">
        <v>150</v>
      </c>
      <c r="L5" s="25"/>
      <c r="M5" s="51"/>
    </row>
    <row r="6" spans="2:13">
      <c r="B6" s="31">
        <v>3</v>
      </c>
      <c r="C6" s="25" t="s">
        <v>212</v>
      </c>
      <c r="D6" s="30" t="s">
        <v>138</v>
      </c>
      <c r="E6" s="14">
        <f t="shared" si="0"/>
        <v>50</v>
      </c>
      <c r="F6" s="6"/>
      <c r="G6" s="17"/>
      <c r="H6" s="14">
        <f t="shared" si="1"/>
        <v>100</v>
      </c>
      <c r="I6" s="24"/>
      <c r="J6" s="30"/>
      <c r="K6" s="29">
        <v>150</v>
      </c>
      <c r="L6" s="25"/>
      <c r="M6" s="51"/>
    </row>
    <row r="7" spans="2:13">
      <c r="B7" s="31">
        <v>4</v>
      </c>
      <c r="C7" s="25" t="s">
        <v>213</v>
      </c>
      <c r="D7" s="30" t="s">
        <v>138</v>
      </c>
      <c r="E7" s="14">
        <f t="shared" si="0"/>
        <v>50</v>
      </c>
      <c r="F7" s="6"/>
      <c r="G7" s="17"/>
      <c r="H7" s="14">
        <f t="shared" si="1"/>
        <v>100</v>
      </c>
      <c r="I7" s="24"/>
      <c r="J7" s="30"/>
      <c r="K7" s="29">
        <v>150</v>
      </c>
      <c r="L7" s="25"/>
      <c r="M7" s="51"/>
    </row>
    <row r="8" spans="2:13" ht="45">
      <c r="B8" s="31">
        <v>5</v>
      </c>
      <c r="C8" s="25" t="s">
        <v>214</v>
      </c>
      <c r="D8" s="30" t="s">
        <v>215</v>
      </c>
      <c r="E8" s="14">
        <f t="shared" si="0"/>
        <v>50</v>
      </c>
      <c r="F8" s="6"/>
      <c r="G8" s="17"/>
      <c r="H8" s="14">
        <f t="shared" si="1"/>
        <v>100</v>
      </c>
      <c r="I8" s="24"/>
      <c r="J8" s="30"/>
      <c r="K8" s="29">
        <v>150</v>
      </c>
      <c r="L8" s="25"/>
      <c r="M8" s="51"/>
    </row>
    <row r="9" spans="2:13" ht="28.9">
      <c r="B9" s="31">
        <v>6</v>
      </c>
      <c r="C9" s="25" t="s">
        <v>216</v>
      </c>
      <c r="D9" s="30" t="s">
        <v>217</v>
      </c>
      <c r="E9" s="14">
        <f t="shared" si="0"/>
        <v>50</v>
      </c>
      <c r="F9" s="6"/>
      <c r="G9" s="17"/>
      <c r="H9" s="14">
        <f t="shared" si="1"/>
        <v>100</v>
      </c>
      <c r="I9" s="24"/>
      <c r="J9" s="30"/>
      <c r="K9" s="29">
        <v>150</v>
      </c>
      <c r="L9" s="25"/>
      <c r="M9" s="51"/>
    </row>
    <row r="10" spans="2:13" ht="28.9">
      <c r="B10" s="31">
        <v>7</v>
      </c>
      <c r="C10" s="25" t="s">
        <v>218</v>
      </c>
      <c r="D10" s="30" t="s">
        <v>219</v>
      </c>
      <c r="E10" s="14">
        <f t="shared" si="0"/>
        <v>17</v>
      </c>
      <c r="F10" s="6"/>
      <c r="G10" s="17"/>
      <c r="H10" s="14">
        <f t="shared" si="1"/>
        <v>33</v>
      </c>
      <c r="I10" s="24"/>
      <c r="J10" s="30"/>
      <c r="K10" s="29">
        <v>50</v>
      </c>
      <c r="L10" s="25"/>
      <c r="M10" s="51"/>
    </row>
    <row r="11" spans="2:13">
      <c r="B11" s="31">
        <v>8</v>
      </c>
      <c r="C11" s="25" t="s">
        <v>220</v>
      </c>
      <c r="D11" s="30" t="s">
        <v>138</v>
      </c>
      <c r="E11" s="14">
        <f t="shared" si="0"/>
        <v>17</v>
      </c>
      <c r="F11" s="6"/>
      <c r="G11" s="17"/>
      <c r="H11" s="14">
        <f t="shared" si="1"/>
        <v>33</v>
      </c>
      <c r="I11" s="24"/>
      <c r="J11" s="30"/>
      <c r="K11" s="29">
        <v>50</v>
      </c>
      <c r="L11" s="25"/>
      <c r="M11" s="51"/>
    </row>
    <row r="12" spans="2:13">
      <c r="B12" s="31">
        <v>9</v>
      </c>
      <c r="C12" s="25" t="s">
        <v>221</v>
      </c>
      <c r="D12" s="30" t="s">
        <v>138</v>
      </c>
      <c r="E12" s="14">
        <f t="shared" si="0"/>
        <v>50</v>
      </c>
      <c r="F12" s="6"/>
      <c r="G12" s="17"/>
      <c r="H12" s="14">
        <f t="shared" si="1"/>
        <v>100</v>
      </c>
      <c r="I12" s="24"/>
      <c r="J12" s="30"/>
      <c r="K12" s="29">
        <v>150</v>
      </c>
      <c r="L12" s="25"/>
      <c r="M12" s="51"/>
    </row>
    <row r="13" spans="2:13" ht="28.9">
      <c r="B13" s="31">
        <v>10</v>
      </c>
      <c r="C13" s="25" t="s">
        <v>222</v>
      </c>
      <c r="D13" s="30" t="s">
        <v>223</v>
      </c>
      <c r="E13" s="14">
        <f t="shared" si="0"/>
        <v>117</v>
      </c>
      <c r="F13" s="6"/>
      <c r="G13" s="17"/>
      <c r="H13" s="14">
        <f t="shared" si="1"/>
        <v>233</v>
      </c>
      <c r="I13" s="24"/>
      <c r="J13" s="30"/>
      <c r="K13" s="29">
        <v>350</v>
      </c>
      <c r="L13" s="25"/>
      <c r="M13" s="51"/>
    </row>
    <row r="14" spans="2:13">
      <c r="B14" s="31">
        <v>11</v>
      </c>
      <c r="C14" s="25" t="s">
        <v>224</v>
      </c>
      <c r="D14" s="30" t="s">
        <v>138</v>
      </c>
      <c r="E14" s="14">
        <f t="shared" si="0"/>
        <v>50</v>
      </c>
      <c r="F14" s="6"/>
      <c r="G14" s="17"/>
      <c r="H14" s="14">
        <f t="shared" si="1"/>
        <v>100</v>
      </c>
      <c r="I14" s="24"/>
      <c r="J14" s="30"/>
      <c r="K14" s="29">
        <v>150</v>
      </c>
      <c r="L14" s="25"/>
      <c r="M14" s="51"/>
    </row>
    <row r="15" spans="2:13">
      <c r="B15" s="31">
        <v>12</v>
      </c>
      <c r="C15" s="25" t="s">
        <v>225</v>
      </c>
      <c r="D15" s="30" t="s">
        <v>138</v>
      </c>
      <c r="E15" s="14">
        <f t="shared" si="0"/>
        <v>50</v>
      </c>
      <c r="F15" s="6"/>
      <c r="G15" s="17"/>
      <c r="H15" s="14">
        <f t="shared" si="1"/>
        <v>100</v>
      </c>
      <c r="I15" s="24"/>
      <c r="J15" s="30"/>
      <c r="K15" s="29">
        <v>150</v>
      </c>
      <c r="L15" s="25"/>
      <c r="M15" s="51"/>
    </row>
    <row r="16" spans="2:13">
      <c r="B16" s="31">
        <v>13</v>
      </c>
      <c r="C16" s="25" t="s">
        <v>226</v>
      </c>
      <c r="D16" s="30" t="s">
        <v>138</v>
      </c>
      <c r="E16" s="14">
        <f t="shared" si="0"/>
        <v>50</v>
      </c>
      <c r="F16" s="6"/>
      <c r="G16" s="17"/>
      <c r="H16" s="14">
        <f t="shared" si="1"/>
        <v>100</v>
      </c>
      <c r="I16" s="24"/>
      <c r="J16" s="30"/>
      <c r="K16" s="29">
        <v>150</v>
      </c>
      <c r="L16" s="25"/>
      <c r="M16" s="51"/>
    </row>
    <row r="17" spans="2:13">
      <c r="B17" s="31">
        <v>14</v>
      </c>
      <c r="C17" s="25" t="s">
        <v>227</v>
      </c>
      <c r="D17" s="30" t="s">
        <v>138</v>
      </c>
      <c r="E17" s="14">
        <f t="shared" si="0"/>
        <v>50</v>
      </c>
      <c r="F17" s="6"/>
      <c r="G17" s="17"/>
      <c r="H17" s="14">
        <f t="shared" si="1"/>
        <v>100</v>
      </c>
      <c r="I17" s="24"/>
      <c r="J17" s="30"/>
      <c r="K17" s="29">
        <v>150</v>
      </c>
      <c r="L17" s="25"/>
      <c r="M17" s="51"/>
    </row>
    <row r="18" spans="2:13" ht="43.15">
      <c r="B18" s="31">
        <v>15</v>
      </c>
      <c r="C18" s="25" t="s">
        <v>228</v>
      </c>
      <c r="D18" s="30" t="s">
        <v>229</v>
      </c>
      <c r="E18" s="14">
        <f t="shared" si="0"/>
        <v>50</v>
      </c>
      <c r="F18" s="6"/>
      <c r="G18" s="17"/>
      <c r="H18" s="14">
        <f t="shared" si="1"/>
        <v>100</v>
      </c>
      <c r="I18" s="24"/>
      <c r="J18" s="30"/>
      <c r="K18" s="29">
        <v>150</v>
      </c>
      <c r="L18" s="25"/>
      <c r="M18" s="51"/>
    </row>
    <row r="19" spans="2:13">
      <c r="B19" s="31">
        <v>16</v>
      </c>
      <c r="C19" s="25" t="s">
        <v>230</v>
      </c>
      <c r="D19" s="30" t="s">
        <v>138</v>
      </c>
      <c r="E19" s="14">
        <f t="shared" si="0"/>
        <v>50</v>
      </c>
      <c r="F19" s="6"/>
      <c r="G19" s="17"/>
      <c r="H19" s="14">
        <f t="shared" si="1"/>
        <v>100</v>
      </c>
      <c r="I19" s="24"/>
      <c r="J19" s="30"/>
      <c r="K19" s="29">
        <v>150</v>
      </c>
      <c r="L19" s="25"/>
      <c r="M19" s="51"/>
    </row>
    <row r="20" spans="2:13" ht="28.9">
      <c r="B20" s="31">
        <v>17</v>
      </c>
      <c r="C20" s="25" t="s">
        <v>231</v>
      </c>
      <c r="D20" s="30" t="s">
        <v>232</v>
      </c>
      <c r="E20" s="14">
        <f t="shared" si="0"/>
        <v>50</v>
      </c>
      <c r="F20" s="6"/>
      <c r="G20" s="17"/>
      <c r="H20" s="14">
        <f t="shared" si="1"/>
        <v>100</v>
      </c>
      <c r="I20" s="24"/>
      <c r="J20" s="30"/>
      <c r="K20" s="29">
        <v>150</v>
      </c>
      <c r="L20" s="25"/>
      <c r="M20" s="51"/>
    </row>
    <row r="21" spans="2:13">
      <c r="B21" s="31">
        <v>18</v>
      </c>
      <c r="C21" s="25" t="s">
        <v>233</v>
      </c>
      <c r="D21" s="30" t="s">
        <v>138</v>
      </c>
      <c r="E21" s="14">
        <f t="shared" si="0"/>
        <v>50</v>
      </c>
      <c r="F21" s="6"/>
      <c r="G21" s="17"/>
      <c r="H21" s="14">
        <f t="shared" si="1"/>
        <v>100</v>
      </c>
      <c r="I21" s="24"/>
      <c r="J21" s="30"/>
      <c r="K21" s="29">
        <v>150</v>
      </c>
      <c r="L21" s="25"/>
      <c r="M21" s="51"/>
    </row>
    <row r="22" spans="2:13">
      <c r="B22" s="31">
        <v>19</v>
      </c>
      <c r="C22" s="25" t="s">
        <v>234</v>
      </c>
      <c r="D22" s="30" t="s">
        <v>138</v>
      </c>
      <c r="E22" s="14">
        <f t="shared" si="0"/>
        <v>50</v>
      </c>
      <c r="F22" s="6"/>
      <c r="G22" s="17"/>
      <c r="H22" s="14">
        <f t="shared" si="1"/>
        <v>100</v>
      </c>
      <c r="I22" s="24"/>
      <c r="J22" s="30"/>
      <c r="K22" s="29">
        <v>150</v>
      </c>
      <c r="L22" s="25"/>
      <c r="M22" s="51"/>
    </row>
    <row r="23" spans="2:13">
      <c r="B23" s="31">
        <v>20</v>
      </c>
      <c r="C23" s="25" t="s">
        <v>235</v>
      </c>
      <c r="D23" s="30" t="s">
        <v>138</v>
      </c>
      <c r="E23" s="14">
        <f t="shared" si="0"/>
        <v>50</v>
      </c>
      <c r="F23" s="6"/>
      <c r="G23" s="17"/>
      <c r="H23" s="14">
        <f t="shared" si="1"/>
        <v>100</v>
      </c>
      <c r="I23" s="24"/>
      <c r="J23" s="30"/>
      <c r="K23" s="29">
        <v>150</v>
      </c>
      <c r="L23" s="25"/>
      <c r="M23" s="51"/>
    </row>
    <row r="24" spans="2:13">
      <c r="B24" s="31">
        <v>21</v>
      </c>
      <c r="C24" s="25" t="s">
        <v>236</v>
      </c>
      <c r="D24" s="30" t="s">
        <v>138</v>
      </c>
      <c r="E24" s="14">
        <f t="shared" si="0"/>
        <v>50</v>
      </c>
      <c r="F24" s="6"/>
      <c r="G24" s="17"/>
      <c r="H24" s="14">
        <f t="shared" si="1"/>
        <v>100</v>
      </c>
      <c r="I24" s="24"/>
      <c r="J24" s="30"/>
      <c r="K24" s="29">
        <v>150</v>
      </c>
      <c r="L24" s="24"/>
      <c r="M24" s="30"/>
    </row>
    <row r="25" spans="2:13">
      <c r="B25" s="31">
        <v>22</v>
      </c>
      <c r="C25" s="25" t="s">
        <v>237</v>
      </c>
      <c r="D25" s="30" t="s">
        <v>138</v>
      </c>
      <c r="E25" s="14">
        <f t="shared" si="0"/>
        <v>50</v>
      </c>
      <c r="F25" s="6"/>
      <c r="G25" s="17"/>
      <c r="H25" s="14">
        <f t="shared" si="1"/>
        <v>100</v>
      </c>
      <c r="I25" s="24"/>
      <c r="J25" s="30"/>
      <c r="K25" s="29">
        <v>150</v>
      </c>
      <c r="L25" s="24"/>
      <c r="M25" s="30"/>
    </row>
    <row r="26" spans="2:13" ht="28.9">
      <c r="B26" s="31">
        <v>23</v>
      </c>
      <c r="C26" s="25" t="s">
        <v>238</v>
      </c>
      <c r="D26" s="30" t="s">
        <v>239</v>
      </c>
      <c r="E26" s="14">
        <f t="shared" si="0"/>
        <v>233</v>
      </c>
      <c r="F26" s="6"/>
      <c r="G26" s="17"/>
      <c r="H26" s="14">
        <f t="shared" si="1"/>
        <v>467</v>
      </c>
      <c r="I26" s="24"/>
      <c r="J26" s="30"/>
      <c r="K26" s="29">
        <v>700</v>
      </c>
      <c r="L26" s="24"/>
      <c r="M26" s="30"/>
    </row>
    <row r="27" spans="2:13" ht="28.9">
      <c r="B27" s="31">
        <v>24</v>
      </c>
      <c r="C27" s="25" t="s">
        <v>240</v>
      </c>
      <c r="D27" s="30" t="s">
        <v>241</v>
      </c>
      <c r="E27" s="14">
        <f t="shared" si="0"/>
        <v>50</v>
      </c>
      <c r="F27" s="6"/>
      <c r="G27" s="17"/>
      <c r="H27" s="14">
        <f t="shared" si="1"/>
        <v>100</v>
      </c>
      <c r="I27" s="24"/>
      <c r="J27" s="30"/>
      <c r="K27" s="29">
        <v>150</v>
      </c>
      <c r="L27" s="24"/>
      <c r="M27" s="30"/>
    </row>
    <row r="28" spans="2:13" ht="59.45">
      <c r="B28" s="31">
        <v>25</v>
      </c>
      <c r="C28" s="25" t="s">
        <v>242</v>
      </c>
      <c r="D28" s="30" t="s">
        <v>243</v>
      </c>
      <c r="E28" s="14">
        <f t="shared" si="0"/>
        <v>117</v>
      </c>
      <c r="F28" s="6"/>
      <c r="G28" s="17"/>
      <c r="H28" s="14">
        <f t="shared" si="1"/>
        <v>233</v>
      </c>
      <c r="I28" s="24"/>
      <c r="J28" s="30"/>
      <c r="K28" s="29">
        <v>350</v>
      </c>
      <c r="L28" s="24"/>
      <c r="M28" s="30"/>
    </row>
    <row r="29" spans="2:13" ht="59.45">
      <c r="B29" s="31">
        <v>26</v>
      </c>
      <c r="C29" s="25" t="s">
        <v>244</v>
      </c>
      <c r="D29" s="30" t="s">
        <v>243</v>
      </c>
      <c r="E29" s="14">
        <f t="shared" si="0"/>
        <v>117</v>
      </c>
      <c r="F29" s="6"/>
      <c r="G29" s="17"/>
      <c r="H29" s="14">
        <f t="shared" si="1"/>
        <v>233</v>
      </c>
      <c r="I29" s="24"/>
      <c r="J29" s="30"/>
      <c r="K29" s="29">
        <v>350</v>
      </c>
      <c r="L29" s="24"/>
      <c r="M29" s="30"/>
    </row>
    <row r="30" spans="2:13">
      <c r="B30" s="31">
        <v>27</v>
      </c>
      <c r="C30" s="25" t="s">
        <v>245</v>
      </c>
      <c r="D30" s="30" t="s">
        <v>138</v>
      </c>
      <c r="E30" s="14">
        <f t="shared" si="0"/>
        <v>50</v>
      </c>
      <c r="F30" s="6"/>
      <c r="G30" s="17"/>
      <c r="H30" s="14">
        <f t="shared" si="1"/>
        <v>100</v>
      </c>
      <c r="I30" s="24"/>
      <c r="J30" s="30"/>
      <c r="K30" s="29">
        <v>150</v>
      </c>
      <c r="L30" s="24"/>
      <c r="M30" s="30"/>
    </row>
    <row r="31" spans="2:13" ht="43.15">
      <c r="B31" s="31">
        <v>28</v>
      </c>
      <c r="C31" s="25" t="s">
        <v>246</v>
      </c>
      <c r="D31" s="30" t="s">
        <v>247</v>
      </c>
      <c r="E31" s="14">
        <f t="shared" si="0"/>
        <v>50</v>
      </c>
      <c r="F31" s="6"/>
      <c r="G31" s="17"/>
      <c r="H31" s="14">
        <f t="shared" si="1"/>
        <v>100</v>
      </c>
      <c r="I31" s="24"/>
      <c r="J31" s="30"/>
      <c r="K31" s="29">
        <v>150</v>
      </c>
      <c r="L31" s="24"/>
      <c r="M31" s="30"/>
    </row>
    <row r="32" spans="2:13" ht="28.9">
      <c r="B32" s="31">
        <v>29</v>
      </c>
      <c r="C32" s="25" t="s">
        <v>248</v>
      </c>
      <c r="D32" s="30" t="s">
        <v>138</v>
      </c>
      <c r="E32" s="14">
        <f t="shared" si="0"/>
        <v>50</v>
      </c>
      <c r="F32" s="6"/>
      <c r="G32" s="17"/>
      <c r="H32" s="14">
        <f t="shared" si="1"/>
        <v>100</v>
      </c>
      <c r="I32" s="24"/>
      <c r="J32" s="30"/>
      <c r="K32" s="29">
        <v>150</v>
      </c>
      <c r="L32" s="24"/>
      <c r="M32" s="30"/>
    </row>
    <row r="33" spans="2:13">
      <c r="B33" s="31">
        <v>30</v>
      </c>
      <c r="C33" s="25" t="s">
        <v>249</v>
      </c>
      <c r="D33" s="30" t="s">
        <v>138</v>
      </c>
      <c r="E33" s="14">
        <f t="shared" si="0"/>
        <v>50</v>
      </c>
      <c r="F33" s="6"/>
      <c r="G33" s="17"/>
      <c r="H33" s="14">
        <f t="shared" si="1"/>
        <v>100</v>
      </c>
      <c r="I33" s="24"/>
      <c r="J33" s="30"/>
      <c r="K33" s="29">
        <v>150</v>
      </c>
      <c r="L33" s="24"/>
      <c r="M33" s="30"/>
    </row>
    <row r="34" spans="2:13">
      <c r="B34" s="31">
        <v>31</v>
      </c>
      <c r="C34" s="25" t="s">
        <v>250</v>
      </c>
      <c r="D34" s="30" t="s">
        <v>138</v>
      </c>
      <c r="E34" s="14">
        <f t="shared" si="0"/>
        <v>50</v>
      </c>
      <c r="F34" s="6"/>
      <c r="G34" s="17"/>
      <c r="H34" s="14">
        <f t="shared" si="1"/>
        <v>100</v>
      </c>
      <c r="I34" s="24"/>
      <c r="J34" s="30"/>
      <c r="K34" s="29">
        <v>150</v>
      </c>
      <c r="L34" s="24"/>
      <c r="M34" s="30"/>
    </row>
    <row r="35" spans="2:13" ht="28.9">
      <c r="B35" s="31">
        <v>32</v>
      </c>
      <c r="C35" s="25" t="s">
        <v>251</v>
      </c>
      <c r="D35" s="30" t="s">
        <v>252</v>
      </c>
      <c r="E35" s="14">
        <f t="shared" si="0"/>
        <v>50</v>
      </c>
      <c r="F35" s="6"/>
      <c r="G35" s="17"/>
      <c r="H35" s="14">
        <f t="shared" si="1"/>
        <v>100</v>
      </c>
      <c r="I35" s="24"/>
      <c r="J35" s="30"/>
      <c r="K35" s="29">
        <v>150</v>
      </c>
      <c r="L35" s="24"/>
      <c r="M35" s="30"/>
    </row>
    <row r="36" spans="2:13" ht="130.15" thickBot="1">
      <c r="B36" s="67">
        <v>33</v>
      </c>
      <c r="C36" s="50" t="s">
        <v>253</v>
      </c>
      <c r="D36" s="78" t="s">
        <v>150</v>
      </c>
      <c r="E36" s="67" t="s">
        <v>150</v>
      </c>
      <c r="F36" s="26" t="s">
        <v>150</v>
      </c>
      <c r="G36" s="69">
        <f>+ROUND(M36/3,0)</f>
        <v>50000</v>
      </c>
      <c r="H36" s="67" t="s">
        <v>150</v>
      </c>
      <c r="I36" s="26" t="s">
        <v>150</v>
      </c>
      <c r="J36" s="69">
        <f>ROUND(M36/3*2,0)</f>
        <v>100000</v>
      </c>
      <c r="K36" s="67" t="s">
        <v>150</v>
      </c>
      <c r="L36" s="26" t="s">
        <v>150</v>
      </c>
      <c r="M36" s="79">
        <v>150000</v>
      </c>
    </row>
    <row r="37" spans="2:13" ht="15" thickBot="1">
      <c r="B37" s="34"/>
      <c r="C37" s="207" t="s">
        <v>151</v>
      </c>
      <c r="D37" s="208"/>
      <c r="E37" s="34" t="s">
        <v>150</v>
      </c>
      <c r="F37" s="35" t="s">
        <v>150</v>
      </c>
      <c r="G37" s="36"/>
      <c r="H37" s="34" t="s">
        <v>150</v>
      </c>
      <c r="I37" s="35" t="s">
        <v>150</v>
      </c>
      <c r="J37" s="36"/>
      <c r="K37" s="34" t="s">
        <v>150</v>
      </c>
      <c r="L37" s="35" t="s">
        <v>150</v>
      </c>
      <c r="M37" s="36"/>
    </row>
    <row r="38" spans="2:13" ht="43.15">
      <c r="B38" s="190"/>
      <c r="C38" s="186" t="s">
        <v>254</v>
      </c>
      <c r="D38" s="212"/>
      <c r="E38" s="190" t="s">
        <v>150</v>
      </c>
      <c r="F38" s="71" t="s">
        <v>153</v>
      </c>
      <c r="G38" s="72" t="s">
        <v>136</v>
      </c>
      <c r="H38" s="190" t="s">
        <v>150</v>
      </c>
      <c r="I38" s="71" t="s">
        <v>153</v>
      </c>
      <c r="J38" s="72" t="s">
        <v>136</v>
      </c>
      <c r="K38" s="190" t="s">
        <v>150</v>
      </c>
      <c r="L38" s="71" t="s">
        <v>153</v>
      </c>
      <c r="M38" s="72" t="s">
        <v>136</v>
      </c>
    </row>
    <row r="39" spans="2:13" ht="15" thickBot="1">
      <c r="B39" s="191"/>
      <c r="C39" s="188"/>
      <c r="D39" s="213"/>
      <c r="E39" s="191"/>
      <c r="F39" s="32"/>
      <c r="G39" s="33"/>
      <c r="H39" s="191"/>
      <c r="I39" s="32"/>
      <c r="J39" s="33"/>
      <c r="K39" s="191"/>
      <c r="L39" s="47"/>
      <c r="M39" s="52"/>
    </row>
    <row r="40" spans="2:13">
      <c r="B40" s="214" t="s">
        <v>255</v>
      </c>
      <c r="C40" s="165"/>
      <c r="D40" s="165"/>
      <c r="E40" s="165"/>
      <c r="F40" s="166"/>
      <c r="G40" s="211"/>
      <c r="H40" s="123"/>
      <c r="I40" s="123"/>
      <c r="J40" s="194"/>
      <c r="K40" s="123"/>
      <c r="L40" s="123"/>
      <c r="M40" s="215"/>
    </row>
    <row r="41" spans="2:13" ht="15" thickBot="1">
      <c r="B41" s="206" t="s">
        <v>256</v>
      </c>
      <c r="C41" s="167"/>
      <c r="D41" s="167"/>
      <c r="E41" s="167"/>
      <c r="F41" s="168"/>
      <c r="G41" s="195"/>
      <c r="H41" s="123"/>
      <c r="I41" s="123"/>
      <c r="J41" s="195"/>
      <c r="K41" s="123"/>
      <c r="L41" s="123"/>
      <c r="M41" s="216"/>
    </row>
    <row r="42" spans="2:13">
      <c r="B42" s="185" t="s">
        <v>156</v>
      </c>
      <c r="C42" s="185"/>
      <c r="D42" s="185"/>
      <c r="E42" s="185"/>
      <c r="F42" s="185"/>
      <c r="G42" s="185"/>
      <c r="H42" s="185"/>
      <c r="I42" s="185"/>
      <c r="J42" s="185"/>
      <c r="K42" s="185"/>
      <c r="L42" s="185"/>
      <c r="M42" s="185"/>
    </row>
  </sheetData>
  <mergeCells count="18">
    <mergeCell ref="G40:G41"/>
    <mergeCell ref="B42:M42"/>
    <mergeCell ref="B38:B39"/>
    <mergeCell ref="C38:D39"/>
    <mergeCell ref="E38:E39"/>
    <mergeCell ref="H38:H39"/>
    <mergeCell ref="K38:K39"/>
    <mergeCell ref="B40:F40"/>
    <mergeCell ref="B41:F41"/>
    <mergeCell ref="J40:J41"/>
    <mergeCell ref="M40:M41"/>
    <mergeCell ref="B2:B3"/>
    <mergeCell ref="C37:D37"/>
    <mergeCell ref="E2:G2"/>
    <mergeCell ref="H2:J2"/>
    <mergeCell ref="K2:M2"/>
    <mergeCell ref="D2:D3"/>
    <mergeCell ref="C2: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8"/>
  <sheetViews>
    <sheetView workbookViewId="0">
      <selection activeCell="B27" sqref="B27"/>
    </sheetView>
  </sheetViews>
  <sheetFormatPr defaultRowHeight="14.45"/>
  <cols>
    <col min="1" max="1" width="3.7109375" customWidth="1"/>
    <col min="2" max="2" width="47.28515625" customWidth="1"/>
    <col min="3" max="5" width="19.5703125" customWidth="1"/>
  </cols>
  <sheetData>
    <row r="1" spans="2:5" ht="15" thickBot="1"/>
    <row r="2" spans="2:5" ht="15" customHeight="1">
      <c r="B2" s="157" t="s">
        <v>133</v>
      </c>
      <c r="C2" s="124" t="s">
        <v>3</v>
      </c>
      <c r="D2" s="124" t="s">
        <v>4</v>
      </c>
      <c r="E2" s="75" t="s">
        <v>5</v>
      </c>
    </row>
    <row r="3" spans="2:5" ht="15" customHeight="1" thickBot="1">
      <c r="B3" s="202"/>
      <c r="C3" s="125" t="s">
        <v>257</v>
      </c>
      <c r="D3" s="125" t="s">
        <v>257</v>
      </c>
      <c r="E3" s="81" t="s">
        <v>257</v>
      </c>
    </row>
    <row r="4" spans="2:5" ht="15.6">
      <c r="B4" s="82" t="s">
        <v>258</v>
      </c>
      <c r="C4" s="85"/>
      <c r="D4" s="91"/>
      <c r="E4" s="88"/>
    </row>
    <row r="5" spans="2:5" ht="15.6">
      <c r="B5" s="83" t="s">
        <v>259</v>
      </c>
      <c r="C5" s="86"/>
      <c r="D5" s="92"/>
      <c r="E5" s="89"/>
    </row>
    <row r="6" spans="2:5" ht="16.149999999999999" thickBot="1">
      <c r="B6" s="84" t="s">
        <v>260</v>
      </c>
      <c r="C6" s="87"/>
      <c r="D6" s="93"/>
      <c r="E6" s="90"/>
    </row>
    <row r="7" spans="2:5" ht="15.6">
      <c r="B7" s="94" t="s">
        <v>261</v>
      </c>
      <c r="C7" s="219"/>
      <c r="D7" s="217"/>
      <c r="E7" s="217"/>
    </row>
    <row r="8" spans="2:5" ht="16.149999999999999" thickBot="1">
      <c r="B8" s="80" t="s">
        <v>262</v>
      </c>
      <c r="C8" s="220"/>
      <c r="D8" s="218"/>
      <c r="E8" s="218"/>
    </row>
  </sheetData>
  <mergeCells count="4">
    <mergeCell ref="D7:D8"/>
    <mergeCell ref="E7:E8"/>
    <mergeCell ref="B2:B3"/>
    <mergeCell ref="C7:C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7"/>
  <sheetViews>
    <sheetView workbookViewId="0">
      <selection activeCell="C26" sqref="C26"/>
    </sheetView>
  </sheetViews>
  <sheetFormatPr defaultColWidth="8.85546875" defaultRowHeight="14.45"/>
  <cols>
    <col min="1" max="1" width="3.5703125" style="95" customWidth="1"/>
    <col min="2" max="2" width="48" style="95" customWidth="1"/>
    <col min="3" max="5" width="19" style="97" customWidth="1"/>
    <col min="6" max="16384" width="8.85546875" style="95"/>
  </cols>
  <sheetData>
    <row r="1" spans="2:5" ht="15" thickBot="1"/>
    <row r="2" spans="2:5">
      <c r="B2" s="223" t="s">
        <v>133</v>
      </c>
      <c r="C2" s="98" t="s">
        <v>3</v>
      </c>
      <c r="D2" s="98" t="s">
        <v>4</v>
      </c>
      <c r="E2" s="99" t="s">
        <v>5</v>
      </c>
    </row>
    <row r="3" spans="2:5" ht="15" thickBot="1">
      <c r="B3" s="224"/>
      <c r="C3" s="101" t="s">
        <v>257</v>
      </c>
      <c r="D3" s="101" t="s">
        <v>257</v>
      </c>
      <c r="E3" s="102" t="s">
        <v>257</v>
      </c>
    </row>
    <row r="4" spans="2:5">
      <c r="B4" s="103" t="s">
        <v>263</v>
      </c>
      <c r="C4" s="104">
        <v>65000</v>
      </c>
      <c r="D4" s="104">
        <f t="shared" ref="D4:D5" si="0">+C4*2</f>
        <v>130000</v>
      </c>
      <c r="E4" s="104">
        <v>195000</v>
      </c>
    </row>
    <row r="5" spans="2:5" ht="43.9" thickBot="1">
      <c r="B5" s="105" t="s">
        <v>264</v>
      </c>
      <c r="C5" s="106">
        <f>+C4</f>
        <v>65000</v>
      </c>
      <c r="D5" s="106">
        <f t="shared" si="0"/>
        <v>130000</v>
      </c>
      <c r="E5" s="106">
        <v>195000</v>
      </c>
    </row>
    <row r="6" spans="2:5">
      <c r="B6" s="107" t="s">
        <v>265</v>
      </c>
      <c r="C6" s="221">
        <f>SUM(C4:C5)</f>
        <v>130000</v>
      </c>
      <c r="D6" s="221">
        <f t="shared" ref="D6:E6" si="1">SUM(D4:D5)</f>
        <v>260000</v>
      </c>
      <c r="E6" s="221">
        <f t="shared" si="1"/>
        <v>390000</v>
      </c>
    </row>
    <row r="7" spans="2:5" ht="15" thickBot="1">
      <c r="B7" s="96" t="s">
        <v>266</v>
      </c>
      <c r="C7" s="222"/>
      <c r="D7" s="222"/>
      <c r="E7" s="222"/>
    </row>
  </sheetData>
  <mergeCells count="4">
    <mergeCell ref="C6:C7"/>
    <mergeCell ref="D6:D7"/>
    <mergeCell ref="E6:E7"/>
    <mergeCell ref="B2: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10"/>
  <sheetViews>
    <sheetView workbookViewId="0">
      <selection activeCell="C27" sqref="C27"/>
    </sheetView>
  </sheetViews>
  <sheetFormatPr defaultColWidth="8.85546875" defaultRowHeight="14.45"/>
  <cols>
    <col min="1" max="1" width="4.7109375" style="23" customWidth="1"/>
    <col min="2" max="2" width="46.85546875" style="23" customWidth="1"/>
    <col min="3" max="5" width="17.7109375" style="23" customWidth="1"/>
    <col min="6" max="16384" width="8.85546875" style="23"/>
  </cols>
  <sheetData>
    <row r="1" spans="2:5" ht="15" thickBot="1"/>
    <row r="2" spans="2:5">
      <c r="B2" s="225" t="s">
        <v>267</v>
      </c>
      <c r="C2" s="98" t="s">
        <v>3</v>
      </c>
      <c r="D2" s="98" t="s">
        <v>4</v>
      </c>
      <c r="E2" s="98" t="s">
        <v>5</v>
      </c>
    </row>
    <row r="3" spans="2:5" ht="15" thickBot="1">
      <c r="B3" s="226"/>
      <c r="C3" s="100" t="s">
        <v>257</v>
      </c>
      <c r="D3" s="100" t="s">
        <v>257</v>
      </c>
      <c r="E3" s="100" t="s">
        <v>257</v>
      </c>
    </row>
    <row r="4" spans="2:5">
      <c r="B4" s="131" t="s">
        <v>268</v>
      </c>
      <c r="C4" s="111"/>
      <c r="D4" s="114"/>
      <c r="E4" s="114"/>
    </row>
    <row r="5" spans="2:5">
      <c r="B5" s="109" t="s">
        <v>269</v>
      </c>
      <c r="C5" s="112"/>
      <c r="D5" s="115"/>
      <c r="E5" s="115"/>
    </row>
    <row r="6" spans="2:5" ht="15" thickBot="1">
      <c r="B6" s="110" t="s">
        <v>270</v>
      </c>
      <c r="C6" s="113"/>
      <c r="D6" s="116"/>
      <c r="E6" s="119"/>
    </row>
    <row r="7" spans="2:5" ht="15" thickBot="1">
      <c r="B7" s="120" t="s">
        <v>271</v>
      </c>
      <c r="C7" s="117"/>
      <c r="D7" s="118"/>
      <c r="E7" s="118"/>
    </row>
    <row r="8" spans="2:5">
      <c r="B8" s="123"/>
      <c r="C8" s="123"/>
      <c r="D8" s="108"/>
      <c r="E8" s="108"/>
    </row>
    <row r="9" spans="2:5">
      <c r="B9" s="227" t="s">
        <v>272</v>
      </c>
      <c r="C9" s="227"/>
      <c r="D9" s="227"/>
      <c r="E9" s="227"/>
    </row>
    <row r="10" spans="2:5">
      <c r="B10" s="227" t="s">
        <v>273</v>
      </c>
      <c r="C10" s="227"/>
      <c r="D10" s="227"/>
      <c r="E10" s="227"/>
    </row>
  </sheetData>
  <mergeCells count="3">
    <mergeCell ref="B2:B3"/>
    <mergeCell ref="B9:E9"/>
    <mergeCell ref="B10:E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7"/>
  <sheetViews>
    <sheetView tabSelected="1" workbookViewId="0">
      <selection activeCell="G29" sqref="G29"/>
    </sheetView>
  </sheetViews>
  <sheetFormatPr defaultColWidth="8.85546875" defaultRowHeight="14.45"/>
  <cols>
    <col min="1" max="1" width="4.7109375" style="23" customWidth="1"/>
    <col min="2" max="2" width="46.85546875" style="23" customWidth="1"/>
    <col min="3" max="6" width="18.28515625" style="23" customWidth="1"/>
    <col min="7" max="16384" width="8.85546875" style="23"/>
  </cols>
  <sheetData>
    <row r="1" spans="2:6" ht="15" thickBot="1"/>
    <row r="2" spans="2:6" ht="15" thickBot="1">
      <c r="B2" s="150" t="s">
        <v>133</v>
      </c>
      <c r="C2" s="151" t="s">
        <v>2</v>
      </c>
      <c r="D2" s="152" t="s">
        <v>3</v>
      </c>
      <c r="E2" s="143" t="s">
        <v>4</v>
      </c>
      <c r="F2" s="144" t="s">
        <v>5</v>
      </c>
    </row>
    <row r="3" spans="2:6">
      <c r="B3" s="148" t="s">
        <v>274</v>
      </c>
      <c r="C3" s="63" t="s">
        <v>275</v>
      </c>
      <c r="D3" s="149"/>
      <c r="E3" s="141"/>
      <c r="F3" s="142"/>
    </row>
    <row r="4" spans="2:6">
      <c r="B4" s="133" t="s">
        <v>276</v>
      </c>
      <c r="C4" s="30" t="s">
        <v>277</v>
      </c>
      <c r="D4" s="145">
        <v>1</v>
      </c>
      <c r="E4" s="132">
        <v>2</v>
      </c>
      <c r="F4" s="134">
        <v>3</v>
      </c>
    </row>
    <row r="5" spans="2:6" ht="15" thickBot="1">
      <c r="B5" s="135" t="s">
        <v>278</v>
      </c>
      <c r="C5" s="78" t="s">
        <v>275</v>
      </c>
      <c r="D5" s="146"/>
      <c r="E5" s="136"/>
      <c r="F5" s="137"/>
    </row>
    <row r="6" spans="2:6" ht="29.45" thickBot="1">
      <c r="B6" s="138" t="s">
        <v>279</v>
      </c>
      <c r="C6" s="130" t="s">
        <v>153</v>
      </c>
      <c r="D6" s="147" t="s">
        <v>150</v>
      </c>
      <c r="E6" s="139"/>
      <c r="F6" s="140"/>
    </row>
    <row r="7" spans="2:6">
      <c r="B7" s="123"/>
      <c r="C7" s="123"/>
      <c r="D7" s="123"/>
      <c r="E7" s="108"/>
      <c r="F7" s="10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EBD5F4C7BD514EBD01BE63EEEF5FEE" ma:contentTypeVersion="11" ma:contentTypeDescription="Create a new document." ma:contentTypeScope="" ma:versionID="9bbcb9737897184f984f25c6cdc972f9">
  <xsd:schema xmlns:xsd="http://www.w3.org/2001/XMLSchema" xmlns:xs="http://www.w3.org/2001/XMLSchema" xmlns:p="http://schemas.microsoft.com/office/2006/metadata/properties" xmlns:ns2="ebdbd35b-ae8b-4656-9bf0-7e526b23daac" xmlns:ns3="38c9d8cc-cb02-4e0b-9d97-ee18f8ba8aab" targetNamespace="http://schemas.microsoft.com/office/2006/metadata/properties" ma:root="true" ma:fieldsID="ddf35cf227900ef4c022fc4451029a9f" ns2:_="" ns3:_="">
    <xsd:import namespace="ebdbd35b-ae8b-4656-9bf0-7e526b23daac"/>
    <xsd:import namespace="38c9d8cc-cb02-4e0b-9d97-ee18f8ba8aa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dbd35b-ae8b-4656-9bf0-7e526b23da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8c9d8cc-cb02-4e0b-9d97-ee18f8ba8aa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0CE31B-B232-49FB-A9DC-BBCAB3859344}"/>
</file>

<file path=customXml/itemProps2.xml><?xml version="1.0" encoding="utf-8"?>
<ds:datastoreItem xmlns:ds="http://schemas.openxmlformats.org/officeDocument/2006/customXml" ds:itemID="{051B45AB-E3D7-4915-8E0D-A673772F3BC2}"/>
</file>

<file path=customXml/itemProps3.xml><?xml version="1.0" encoding="utf-8"?>
<ds:datastoreItem xmlns:ds="http://schemas.openxmlformats.org/officeDocument/2006/customXml" ds:itemID="{88331C5F-A868-4DA4-BB65-D6F384E0D1DB}"/>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Mac Gaul</dc:creator>
  <cp:keywords/>
  <dc:description/>
  <cp:lastModifiedBy>Piet van Ommeren</cp:lastModifiedBy>
  <cp:revision/>
  <dcterms:created xsi:type="dcterms:W3CDTF">2019-04-23T21:42:37Z</dcterms:created>
  <dcterms:modified xsi:type="dcterms:W3CDTF">2019-06-10T12:44:28Z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0x0101002CEBD5F4C7BD514EBD01BE63EEEF5FEE</vt:lpwstr>
  </property>
</Properties>
</file>